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chartsheets/sheet2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heets/sheet3.xml" ContentType="application/vnd.openxmlformats-officedocument.spreadsheetml.chartsheet+xml"/>
  <Override PartName="/xl/worksheets/sheet7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pivotTables/pivotTable4.xml" ContentType="application/vnd.openxmlformats-officedocument.spreadsheetml.pivotTab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pivotTables/pivotTable5.xml" ContentType="application/vnd.openxmlformats-officedocument.spreadsheetml.pivotTab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1.xml" ContentType="application/vnd.ms-office.chartstyle+xml"/>
  <Override PartName="/xl/charts/colors1.xml" ContentType="application/vnd.ms-office.chartcolor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456" windowWidth="16644" windowHeight="13176" tabRatio="1000" firstSheet="6" activeTab="13"/>
  </bookViews>
  <sheets>
    <sheet name="Transect Data" sheetId="1" r:id="rId1"/>
    <sheet name="Biodiversity Calculations" sheetId="14" r:id="rId2"/>
    <sheet name="PT by Location" sheetId="7" r:id="rId3"/>
    <sheet name="Chart by location" sheetId="8" r:id="rId4"/>
    <sheet name="PT by Plant" sheetId="11" r:id="rId5"/>
    <sheet name="Chart by Plant" sheetId="12" r:id="rId6"/>
    <sheet name="PT Pie Chart " sheetId="13" r:id="rId7"/>
    <sheet name="PT Plant by bottom type" sheetId="15" r:id="rId8"/>
    <sheet name="Graph Plant by depth" sheetId="19" r:id="rId9"/>
    <sheet name="PT Plant by depth" sheetId="18" r:id="rId10"/>
    <sheet name="Plants by Bottom Type" sheetId="16" r:id="rId11"/>
    <sheet name="Chart of Inflow Cgrowth" sheetId="20" r:id="rId12"/>
    <sheet name="Inflow Growth" sheetId="17" r:id="rId13"/>
    <sheet name="PT by Plant (2)" sheetId="22" r:id="rId14"/>
  </sheets>
  <definedNames>
    <definedName name="TD">'Transect Data'!$A$3:$R$28</definedName>
  </definedNames>
  <calcPr calcId="145621"/>
  <pivotCaches>
    <pivotCache cacheId="1" r:id="rId15"/>
    <pivotCache cacheId="2" r:id="rId16"/>
    <pivotCache cacheId="3" r:id="rId17"/>
  </pivotCaches>
</workbook>
</file>

<file path=xl/calcChain.xml><?xml version="1.0" encoding="utf-8"?>
<calcChain xmlns="http://schemas.openxmlformats.org/spreadsheetml/2006/main">
  <c r="S28" i="1" l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9" i="1"/>
  <c r="S6" i="1"/>
  <c r="S7" i="1"/>
  <c r="S8" i="1"/>
  <c r="S9" i="1"/>
  <c r="S10" i="1"/>
  <c r="S11" i="1"/>
  <c r="S12" i="1"/>
  <c r="S13" i="1"/>
  <c r="S14" i="1"/>
  <c r="S5" i="1" l="1"/>
  <c r="S4" i="1"/>
  <c r="E15" i="14" a="1"/>
  <c r="E15" i="14" s="1"/>
  <c r="C15" i="14" a="1"/>
  <c r="C15" i="14" s="1"/>
  <c r="G11" i="14" s="1"/>
  <c r="E4" i="14" l="1"/>
  <c r="G13" i="14"/>
  <c r="E5" i="14"/>
  <c r="E9" i="14"/>
  <c r="E12" i="14"/>
  <c r="G10" i="14"/>
  <c r="G8" i="14"/>
  <c r="G6" i="14"/>
  <c r="G12" i="14"/>
  <c r="G4" i="14"/>
  <c r="G15" i="14" s="1"/>
  <c r="E7" i="14"/>
  <c r="E11" i="14"/>
  <c r="E13" i="14"/>
  <c r="G5" i="14"/>
  <c r="G7" i="14"/>
  <c r="G9" i="14"/>
  <c r="E6" i="14"/>
  <c r="E8" i="14"/>
  <c r="E10" i="14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<sst xmlns="http://schemas.openxmlformats.org/spreadsheetml/2006/main" count="326" uniqueCount="99">
  <si>
    <t>EWM</t>
  </si>
  <si>
    <t>CLPW</t>
  </si>
  <si>
    <t>TG</t>
  </si>
  <si>
    <t>TLPW</t>
  </si>
  <si>
    <t>BLPW</t>
  </si>
  <si>
    <t>CT</t>
  </si>
  <si>
    <t>Elodea</t>
  </si>
  <si>
    <t>MA</t>
  </si>
  <si>
    <t>BW</t>
  </si>
  <si>
    <t>Naiads</t>
  </si>
  <si>
    <t>Depth</t>
  </si>
  <si>
    <t>Date</t>
  </si>
  <si>
    <t>Total</t>
  </si>
  <si>
    <t>Swim Lanes</t>
  </si>
  <si>
    <t>Location</t>
  </si>
  <si>
    <t>(All)</t>
  </si>
  <si>
    <t>Column Labels</t>
  </si>
  <si>
    <t>Grand Total</t>
  </si>
  <si>
    <t>Row Labels</t>
  </si>
  <si>
    <t>Values</t>
  </si>
  <si>
    <t xml:space="preserve">CLPW </t>
  </si>
  <si>
    <t xml:space="preserve">BW </t>
  </si>
  <si>
    <t xml:space="preserve">EWM </t>
  </si>
  <si>
    <t xml:space="preserve">TG </t>
  </si>
  <si>
    <t xml:space="preserve">Naiads </t>
  </si>
  <si>
    <t xml:space="preserve">CT </t>
  </si>
  <si>
    <t xml:space="preserve">MA </t>
  </si>
  <si>
    <t xml:space="preserve">TLPW </t>
  </si>
  <si>
    <t xml:space="preserve">BLPW </t>
  </si>
  <si>
    <t xml:space="preserve">Elodea </t>
  </si>
  <si>
    <t>Shawgars Cove</t>
  </si>
  <si>
    <t>East Shore</t>
  </si>
  <si>
    <t>Outlet Cove</t>
  </si>
  <si>
    <t xml:space="preserve">West Shore </t>
  </si>
  <si>
    <t>Sum of BW</t>
  </si>
  <si>
    <t>Sum of MA</t>
  </si>
  <si>
    <t>Sum of Elodea</t>
  </si>
  <si>
    <t>Sum of TLPW</t>
  </si>
  <si>
    <t>Sum of BLPW</t>
  </si>
  <si>
    <t>Sum of CLPW</t>
  </si>
  <si>
    <t>Sum of CT</t>
  </si>
  <si>
    <t>Sum of TG</t>
  </si>
  <si>
    <t>Sum of Naiads</t>
  </si>
  <si>
    <t>Sum of EWM</t>
  </si>
  <si>
    <t xml:space="preserve">Abundance </t>
  </si>
  <si>
    <t>H Value</t>
  </si>
  <si>
    <t>D value</t>
  </si>
  <si>
    <t>N=</t>
  </si>
  <si>
    <t xml:space="preserve">  </t>
  </si>
  <si>
    <t xml:space="preserve">Invertebrates </t>
  </si>
  <si>
    <t>Inflow Area</t>
  </si>
  <si>
    <t>Bottom Type</t>
  </si>
  <si>
    <t>Swim Area</t>
  </si>
  <si>
    <t>sand</t>
  </si>
  <si>
    <t>no</t>
  </si>
  <si>
    <t>yes</t>
  </si>
  <si>
    <t>Fish</t>
  </si>
  <si>
    <t>Transect/Quadrat</t>
  </si>
  <si>
    <t>T1</t>
  </si>
  <si>
    <t>Q1</t>
  </si>
  <si>
    <t>T2</t>
  </si>
  <si>
    <t>Q2</t>
  </si>
  <si>
    <t>T3</t>
  </si>
  <si>
    <t>Q3</t>
  </si>
  <si>
    <t>T4</t>
  </si>
  <si>
    <t>Q4</t>
  </si>
  <si>
    <t>T5</t>
  </si>
  <si>
    <t>Q5</t>
  </si>
  <si>
    <t>T6</t>
  </si>
  <si>
    <t>Q6</t>
  </si>
  <si>
    <t>T7</t>
  </si>
  <si>
    <t>Q7</t>
  </si>
  <si>
    <t>T8</t>
  </si>
  <si>
    <t>Q8</t>
  </si>
  <si>
    <t>T9</t>
  </si>
  <si>
    <t>Q9</t>
  </si>
  <si>
    <t>T10</t>
  </si>
  <si>
    <t>Q10</t>
  </si>
  <si>
    <t>T11</t>
  </si>
  <si>
    <t>Q12</t>
  </si>
  <si>
    <t>rock</t>
  </si>
  <si>
    <t>mud</t>
  </si>
  <si>
    <t>T13</t>
  </si>
  <si>
    <t>Q13</t>
  </si>
  <si>
    <t>T14</t>
  </si>
  <si>
    <t>(blank)</t>
  </si>
  <si>
    <t>(Multiple Items)</t>
  </si>
  <si>
    <t>Total Sum of EWM</t>
  </si>
  <si>
    <t>Total Sum of Naiads</t>
  </si>
  <si>
    <t>Total Sum of TG</t>
  </si>
  <si>
    <t>Total Sum of CT</t>
  </si>
  <si>
    <t>Total Sum of CLPW</t>
  </si>
  <si>
    <t>Total Sum of BLPW</t>
  </si>
  <si>
    <t>Total Sum of TLPW</t>
  </si>
  <si>
    <t>Total Sum of Elodea</t>
  </si>
  <si>
    <t>Total Sum of MA</t>
  </si>
  <si>
    <t>Total Sum of BW</t>
  </si>
  <si>
    <t>Sum of EWM2</t>
  </si>
  <si>
    <t>Total Sum of EWM2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</si>
</sst>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Arial"/>
      <family val="2"/>
      <scheme val="minor"/>
    </font>
    <font>
      <sz val="8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left"/>
    </xf>
    <xf numFmtId="16" fontId="0" fillId="0" borderId="0" xfId="0" applyNumberFormat="1" applyAlignment="1">
      <alignment horizontal="left"/>
    </xf>
    <xf numFmtId="16" fontId="0" fillId="0" borderId="0" xfId="0" quotePrefix="1" applyNumberFormat="1" applyAlignment="1">
      <alignment horizontal="left"/>
    </xf>
    <xf numFmtId="0" fontId="0" fillId="0" borderId="0" xfId="0" quotePrefix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16" fontId="0" fillId="0" borderId="0" xfId="0" applyNumberFormat="1" applyAlignment="1">
      <alignment horizontal="left"/>
    </xf>
    <xf numFmtId="16" fontId="0" fillId="0" borderId="0" xfId="0" quotePrefix="1" applyNumberFormat="1" applyAlignment="1">
      <alignment horizontal="left"/>
    </xf>
    <xf numFmtId="0" fontId="0" fillId="0" borderId="0" xfId="0" quotePrefix="1" applyAlignment="1">
      <alignment horizontal="left"/>
    </xf>
    <xf numFmtId="0" fontId="0" fillId="0" borderId="0" xfId="0"/>
    <xf numFmtId="0" fontId="0" fillId="0" borderId="0" xfId="0" applyAlignment="1">
      <alignment horizontal="left"/>
    </xf>
    <xf numFmtId="16" fontId="0" fillId="0" borderId="0" xfId="0" applyNumberFormat="1" applyAlignment="1">
      <alignment horizontal="left"/>
    </xf>
    <xf numFmtId="0" fontId="0" fillId="0" borderId="0" xfId="0" pivotButton="1"/>
    <xf numFmtId="0" fontId="0" fillId="0" borderId="0" xfId="0" applyNumberFormat="1"/>
    <xf numFmtId="16" fontId="0" fillId="0" borderId="0" xfId="0" quotePrefix="1" applyNumberFormat="1" applyAlignment="1">
      <alignment horizontal="left"/>
    </xf>
    <xf numFmtId="0" fontId="0" fillId="0" borderId="0" xfId="0" quotePrefix="1" applyAlignment="1">
      <alignment horizontal="left"/>
    </xf>
    <xf numFmtId="0" fontId="0" fillId="0" borderId="0" xfId="0" applyAlignment="1">
      <alignment horizontal="left" indent="1"/>
    </xf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4FF17"/>
      <color rgb="FF15998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13" Type="http://schemas.openxmlformats.org/officeDocument/2006/relationships/worksheet" Target="worksheets/sheet8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sheetMetadata" Target="metadata.xml"/><Relationship Id="rId7" Type="http://schemas.openxmlformats.org/officeDocument/2006/relationships/worksheet" Target="worksheets/sheet5.xml"/><Relationship Id="rId12" Type="http://schemas.openxmlformats.org/officeDocument/2006/relationships/chartsheet" Target="chartsheets/sheet5.xml"/><Relationship Id="rId17" Type="http://schemas.openxmlformats.org/officeDocument/2006/relationships/pivotCacheDefinition" Target="pivotCache/pivotCacheDefinition3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chartsheet" Target="chartsheets/sheet4.xml"/><Relationship Id="rId5" Type="http://schemas.openxmlformats.org/officeDocument/2006/relationships/worksheet" Target="worksheets/sheet4.xml"/><Relationship Id="rId15" Type="http://schemas.openxmlformats.org/officeDocument/2006/relationships/pivotCacheDefinition" Target="pivotCache/pivotCacheDefinition1.xml"/><Relationship Id="rId10" Type="http://schemas.openxmlformats.org/officeDocument/2006/relationships/worksheet" Target="worksheets/sheet7.xml"/><Relationship Id="rId19" Type="http://schemas.openxmlformats.org/officeDocument/2006/relationships/styles" Target="styles.xml"/><Relationship Id="rId4" Type="http://schemas.openxmlformats.org/officeDocument/2006/relationships/chartsheet" Target="chartsheets/sheet1.xml"/><Relationship Id="rId9" Type="http://schemas.openxmlformats.org/officeDocument/2006/relationships/chartsheet" Target="chartsheets/sheet3.xml"/><Relationship Id="rId14" Type="http://schemas.openxmlformats.org/officeDocument/2006/relationships/worksheet" Target="worksheets/sheet9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[Copy of GP Transect and Quadrat Data 2021.xlsx]PT by Location!PivotTable3</c:name>
    <c:fmtId val="1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2"/>
          </a:solidFill>
          <a:ln w="12700">
            <a:solidFill>
              <a:schemeClr val="tx1"/>
            </a:solidFill>
          </a:ln>
          <a:effectLst/>
        </c:spPr>
        <c:marker>
          <c:symbol val="none"/>
        </c:marker>
      </c:pivotFmt>
      <c:pivotFmt>
        <c:idx val="23"/>
        <c:spPr>
          <a:solidFill>
            <a:srgbClr val="00B050"/>
          </a:solidFill>
          <a:ln>
            <a:solidFill>
              <a:srgbClr val="C00000"/>
            </a:solidFill>
          </a:ln>
          <a:effectLst/>
        </c:spPr>
        <c:marker>
          <c:symbol val="none"/>
        </c:marker>
      </c:pivotFmt>
      <c:pivotFmt>
        <c:idx val="24"/>
        <c:spPr>
          <a:solidFill>
            <a:srgbClr val="C00000"/>
          </a:solidFill>
          <a:ln w="25400">
            <a:solidFill>
              <a:schemeClr val="tx1"/>
            </a:solidFill>
          </a:ln>
          <a:effectLst>
            <a:outerShdw blurRad="50800" dist="50800" dir="5400000" sx="1000" sy="1000" algn="ctr" rotWithShape="0">
              <a:srgbClr val="000000">
                <a:alpha val="43137"/>
              </a:srgbClr>
            </a:outerShdw>
          </a:effectLst>
        </c:spPr>
        <c:marker>
          <c:symbol val="none"/>
        </c:marker>
      </c:pivotFmt>
      <c:pivotFmt>
        <c:idx val="25"/>
        <c:spPr>
          <a:solidFill>
            <a:srgbClr val="00B050"/>
          </a:solidFill>
          <a:ln>
            <a:noFill/>
          </a:ln>
          <a:effectLst/>
        </c:spPr>
        <c:marker>
          <c:symbol val="none"/>
        </c:marker>
      </c:pivotFmt>
      <c:pivotFmt>
        <c:idx val="26"/>
        <c:spPr>
          <a:solidFill>
            <a:schemeClr val="accent6">
              <a:lumMod val="50000"/>
            </a:schemeClr>
          </a:solidFill>
          <a:ln>
            <a:solidFill>
              <a:srgbClr val="B4FF17"/>
            </a:solidFill>
          </a:ln>
          <a:effectLst/>
        </c:spPr>
        <c:marker>
          <c:symbol val="none"/>
        </c:marker>
      </c:pivotFmt>
      <c:pivotFmt>
        <c:idx val="27"/>
        <c:spPr>
          <a:solidFill>
            <a:srgbClr val="B4FF17"/>
          </a:solidFill>
          <a:ln>
            <a:noFill/>
          </a:ln>
          <a:effectLst/>
        </c:spPr>
        <c:marker>
          <c:symbol val="none"/>
        </c:marker>
      </c:pivotFmt>
      <c:pivotFmt>
        <c:idx val="28"/>
        <c:spPr>
          <a:solidFill>
            <a:schemeClr val="accent6">
              <a:lumMod val="20000"/>
              <a:lumOff val="80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29"/>
        <c:spPr>
          <a:solidFill>
            <a:schemeClr val="accent4"/>
          </a:solidFill>
          <a:ln w="12700">
            <a:solidFill>
              <a:schemeClr val="tx1"/>
            </a:solidFill>
          </a:ln>
          <a:effectLst/>
        </c:spPr>
        <c:marker>
          <c:symbol val="none"/>
        </c:marker>
      </c:pivotFmt>
      <c:pivotFmt>
        <c:idx val="30"/>
        <c:spPr>
          <a:solidFill>
            <a:schemeClr val="accent4">
              <a:lumMod val="50000"/>
            </a:schemeClr>
          </a:solidFill>
          <a:ln w="12700">
            <a:solidFill>
              <a:schemeClr val="tx1"/>
            </a:solidFill>
          </a:ln>
          <a:effectLst/>
        </c:spPr>
        <c:marker>
          <c:symbol val="none"/>
        </c:marker>
      </c:pivotFmt>
      <c:pivotFmt>
        <c:idx val="31"/>
        <c:spPr>
          <a:solidFill>
            <a:srgbClr val="00B0F0"/>
          </a:solidFill>
          <a:ln>
            <a:noFill/>
          </a:ln>
          <a:effectLst/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8.9632087320753258E-4"/>
          <c:y val="0.10946707596606345"/>
          <c:w val="0.99819297569785315"/>
          <c:h val="0.856242412099615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'PT by Location'!$B$4</c:f>
              <c:strCache>
                <c:ptCount val="1"/>
                <c:pt idx="0">
                  <c:v>EWM </c:v>
                </c:pt>
              </c:strCache>
            </c:strRef>
          </c:tx>
          <c:spPr>
            <a:solidFill>
              <a:srgbClr val="C00000"/>
            </a:solidFill>
            <a:ln w="25400">
              <a:solidFill>
                <a:schemeClr val="tx1"/>
              </a:solidFill>
            </a:ln>
            <a:effectLst>
              <a:outerShdw blurRad="50800" dist="50800" dir="5400000" sx="1000" sy="1000" algn="ctr" rotWithShape="0">
                <a:srgbClr val="000000">
                  <a:alpha val="43137"/>
                </a:srgbClr>
              </a:outerShdw>
            </a:effectLst>
          </c:spPr>
          <c:invertIfNegative val="0"/>
          <c:cat>
            <c:strRef>
              <c:f>'PT by Location'!$A$5:$A$12</c:f>
              <c:strCache>
                <c:ptCount val="7"/>
                <c:pt idx="0">
                  <c:v>Swim Lanes</c:v>
                </c:pt>
                <c:pt idx="1">
                  <c:v>Shawgars Cove</c:v>
                </c:pt>
                <c:pt idx="2">
                  <c:v>East Shore</c:v>
                </c:pt>
                <c:pt idx="3">
                  <c:v>Outlet Cove</c:v>
                </c:pt>
                <c:pt idx="4">
                  <c:v>West Shore </c:v>
                </c:pt>
                <c:pt idx="5">
                  <c:v>Swim Area</c:v>
                </c:pt>
                <c:pt idx="6">
                  <c:v>(blank)</c:v>
                </c:pt>
              </c:strCache>
            </c:strRef>
          </c:cat>
          <c:val>
            <c:numRef>
              <c:f>'PT by Location'!$B$5:$B$12</c:f>
              <c:numCache>
                <c:formatCode>General</c:formatCode>
                <c:ptCount val="7"/>
                <c:pt idx="0">
                  <c:v>23</c:v>
                </c:pt>
                <c:pt idx="1">
                  <c:v>14</c:v>
                </c:pt>
                <c:pt idx="2">
                  <c:v>9</c:v>
                </c:pt>
                <c:pt idx="3">
                  <c:v>44</c:v>
                </c:pt>
                <c:pt idx="4">
                  <c:v>72</c:v>
                </c:pt>
                <c:pt idx="5">
                  <c:v>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E35-4667-B653-11A69F8A6786}"/>
            </c:ext>
          </c:extLst>
        </c:ser>
        <c:ser>
          <c:idx val="1"/>
          <c:order val="1"/>
          <c:tx>
            <c:strRef>
              <c:f>'PT by Location'!$C$4</c:f>
              <c:strCache>
                <c:ptCount val="1"/>
                <c:pt idx="0">
                  <c:v>CLPW </c:v>
                </c:pt>
              </c:strCache>
            </c:strRef>
          </c:tx>
          <c:spPr>
            <a:solidFill>
              <a:schemeClr val="accent2"/>
            </a:solidFill>
            <a:ln w="12700">
              <a:solidFill>
                <a:schemeClr val="tx1"/>
              </a:solidFill>
            </a:ln>
            <a:effectLst/>
          </c:spPr>
          <c:invertIfNegative val="0"/>
          <c:cat>
            <c:strRef>
              <c:f>'PT by Location'!$A$5:$A$12</c:f>
              <c:strCache>
                <c:ptCount val="7"/>
                <c:pt idx="0">
                  <c:v>Swim Lanes</c:v>
                </c:pt>
                <c:pt idx="1">
                  <c:v>Shawgars Cove</c:v>
                </c:pt>
                <c:pt idx="2">
                  <c:v>East Shore</c:v>
                </c:pt>
                <c:pt idx="3">
                  <c:v>Outlet Cove</c:v>
                </c:pt>
                <c:pt idx="4">
                  <c:v>West Shore </c:v>
                </c:pt>
                <c:pt idx="5">
                  <c:v>Swim Area</c:v>
                </c:pt>
                <c:pt idx="6">
                  <c:v>(blank)</c:v>
                </c:pt>
              </c:strCache>
            </c:strRef>
          </c:cat>
          <c:val>
            <c:numRef>
              <c:f>'PT by Location'!$C$5:$C$12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E35-4667-B653-11A69F8A6786}"/>
            </c:ext>
          </c:extLst>
        </c:ser>
        <c:ser>
          <c:idx val="2"/>
          <c:order val="2"/>
          <c:tx>
            <c:strRef>
              <c:f>'PT by Location'!$D$4</c:f>
              <c:strCache>
                <c:ptCount val="1"/>
                <c:pt idx="0">
                  <c:v>TLPW </c:v>
                </c:pt>
              </c:strCache>
            </c:strRef>
          </c:tx>
          <c:spPr>
            <a:solidFill>
              <a:schemeClr val="accent4"/>
            </a:solidFill>
            <a:ln w="12700">
              <a:solidFill>
                <a:schemeClr val="tx1"/>
              </a:solidFill>
            </a:ln>
            <a:effectLst/>
          </c:spPr>
          <c:invertIfNegative val="0"/>
          <c:cat>
            <c:strRef>
              <c:f>'PT by Location'!$A$5:$A$12</c:f>
              <c:strCache>
                <c:ptCount val="7"/>
                <c:pt idx="0">
                  <c:v>Swim Lanes</c:v>
                </c:pt>
                <c:pt idx="1">
                  <c:v>Shawgars Cove</c:v>
                </c:pt>
                <c:pt idx="2">
                  <c:v>East Shore</c:v>
                </c:pt>
                <c:pt idx="3">
                  <c:v>Outlet Cove</c:v>
                </c:pt>
                <c:pt idx="4">
                  <c:v>West Shore </c:v>
                </c:pt>
                <c:pt idx="5">
                  <c:v>Swim Area</c:v>
                </c:pt>
                <c:pt idx="6">
                  <c:v>(blank)</c:v>
                </c:pt>
              </c:strCache>
            </c:strRef>
          </c:cat>
          <c:val>
            <c:numRef>
              <c:f>'PT by Location'!$D$5:$D$12</c:f>
              <c:numCache>
                <c:formatCode>General</c:formatCode>
                <c:ptCount val="7"/>
                <c:pt idx="0">
                  <c:v>10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E35-4667-B653-11A69F8A6786}"/>
            </c:ext>
          </c:extLst>
        </c:ser>
        <c:ser>
          <c:idx val="3"/>
          <c:order val="3"/>
          <c:tx>
            <c:strRef>
              <c:f>'PT by Location'!$E$4</c:f>
              <c:strCache>
                <c:ptCount val="1"/>
                <c:pt idx="0">
                  <c:v>BLPW 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 w="12700">
              <a:solidFill>
                <a:schemeClr val="tx1"/>
              </a:solidFill>
            </a:ln>
            <a:effectLst/>
          </c:spPr>
          <c:invertIfNegative val="0"/>
          <c:cat>
            <c:strRef>
              <c:f>'PT by Location'!$A$5:$A$12</c:f>
              <c:strCache>
                <c:ptCount val="7"/>
                <c:pt idx="0">
                  <c:v>Swim Lanes</c:v>
                </c:pt>
                <c:pt idx="1">
                  <c:v>Shawgars Cove</c:v>
                </c:pt>
                <c:pt idx="2">
                  <c:v>East Shore</c:v>
                </c:pt>
                <c:pt idx="3">
                  <c:v>Outlet Cove</c:v>
                </c:pt>
                <c:pt idx="4">
                  <c:v>West Shore </c:v>
                </c:pt>
                <c:pt idx="5">
                  <c:v>Swim Area</c:v>
                </c:pt>
                <c:pt idx="6">
                  <c:v>(blank)</c:v>
                </c:pt>
              </c:strCache>
            </c:strRef>
          </c:cat>
          <c:val>
            <c:numRef>
              <c:f>'PT by Location'!$E$5:$E$12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E35-4667-B653-11A69F8A6786}"/>
            </c:ext>
          </c:extLst>
        </c:ser>
        <c:ser>
          <c:idx val="4"/>
          <c:order val="4"/>
          <c:tx>
            <c:strRef>
              <c:f>'PT by Location'!$F$4</c:f>
              <c:strCache>
                <c:ptCount val="1"/>
                <c:pt idx="0">
                  <c:v>Elodea 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'PT by Location'!$A$5:$A$12</c:f>
              <c:strCache>
                <c:ptCount val="7"/>
                <c:pt idx="0">
                  <c:v>Swim Lanes</c:v>
                </c:pt>
                <c:pt idx="1">
                  <c:v>Shawgars Cove</c:v>
                </c:pt>
                <c:pt idx="2">
                  <c:v>East Shore</c:v>
                </c:pt>
                <c:pt idx="3">
                  <c:v>Outlet Cove</c:v>
                </c:pt>
                <c:pt idx="4">
                  <c:v>West Shore </c:v>
                </c:pt>
                <c:pt idx="5">
                  <c:v>Swim Area</c:v>
                </c:pt>
                <c:pt idx="6">
                  <c:v>(blank)</c:v>
                </c:pt>
              </c:strCache>
            </c:strRef>
          </c:cat>
          <c:val>
            <c:numRef>
              <c:f>'PT by Location'!$F$5:$F$12</c:f>
              <c:numCache>
                <c:formatCode>General</c:formatCode>
                <c:ptCount val="7"/>
                <c:pt idx="0">
                  <c:v>0</c:v>
                </c:pt>
                <c:pt idx="1">
                  <c:v>26</c:v>
                </c:pt>
                <c:pt idx="2">
                  <c:v>13</c:v>
                </c:pt>
                <c:pt idx="3">
                  <c:v>14</c:v>
                </c:pt>
                <c:pt idx="4">
                  <c:v>18</c:v>
                </c:pt>
                <c:pt idx="5">
                  <c:v>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E35-4667-B653-11A69F8A6786}"/>
            </c:ext>
          </c:extLst>
        </c:ser>
        <c:ser>
          <c:idx val="5"/>
          <c:order val="5"/>
          <c:tx>
            <c:strRef>
              <c:f>'PT by Location'!$G$4</c:f>
              <c:strCache>
                <c:ptCount val="1"/>
                <c:pt idx="0">
                  <c:v>TG 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'PT by Location'!$A$5:$A$12</c:f>
              <c:strCache>
                <c:ptCount val="7"/>
                <c:pt idx="0">
                  <c:v>Swim Lanes</c:v>
                </c:pt>
                <c:pt idx="1">
                  <c:v>Shawgars Cove</c:v>
                </c:pt>
                <c:pt idx="2">
                  <c:v>East Shore</c:v>
                </c:pt>
                <c:pt idx="3">
                  <c:v>Outlet Cove</c:v>
                </c:pt>
                <c:pt idx="4">
                  <c:v>West Shore </c:v>
                </c:pt>
                <c:pt idx="5">
                  <c:v>Swim Area</c:v>
                </c:pt>
                <c:pt idx="6">
                  <c:v>(blank)</c:v>
                </c:pt>
              </c:strCache>
            </c:strRef>
          </c:cat>
          <c:val>
            <c:numRef>
              <c:f>'PT by Location'!$G$5:$G$12</c:f>
              <c:numCache>
                <c:formatCode>General</c:formatCode>
                <c:ptCount val="7"/>
                <c:pt idx="0">
                  <c:v>46</c:v>
                </c:pt>
                <c:pt idx="1">
                  <c:v>49</c:v>
                </c:pt>
                <c:pt idx="2">
                  <c:v>34</c:v>
                </c:pt>
                <c:pt idx="3">
                  <c:v>108</c:v>
                </c:pt>
                <c:pt idx="4">
                  <c:v>201</c:v>
                </c:pt>
                <c:pt idx="5">
                  <c:v>159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E35-4667-B653-11A69F8A6786}"/>
            </c:ext>
          </c:extLst>
        </c:ser>
        <c:ser>
          <c:idx val="6"/>
          <c:order val="6"/>
          <c:tx>
            <c:strRef>
              <c:f>'PT by Location'!$H$4</c:f>
              <c:strCache>
                <c:ptCount val="1"/>
                <c:pt idx="0">
                  <c:v>CT </c:v>
                </c:pt>
              </c:strCache>
            </c:strRef>
          </c:tx>
          <c:spPr>
            <a:solidFill>
              <a:srgbClr val="B4FF17"/>
            </a:solidFill>
            <a:ln>
              <a:noFill/>
            </a:ln>
            <a:effectLst/>
          </c:spPr>
          <c:invertIfNegative val="0"/>
          <c:cat>
            <c:strRef>
              <c:f>'PT by Location'!$A$5:$A$12</c:f>
              <c:strCache>
                <c:ptCount val="7"/>
                <c:pt idx="0">
                  <c:v>Swim Lanes</c:v>
                </c:pt>
                <c:pt idx="1">
                  <c:v>Shawgars Cove</c:v>
                </c:pt>
                <c:pt idx="2">
                  <c:v>East Shore</c:v>
                </c:pt>
                <c:pt idx="3">
                  <c:v>Outlet Cove</c:v>
                </c:pt>
                <c:pt idx="4">
                  <c:v>West Shore </c:v>
                </c:pt>
                <c:pt idx="5">
                  <c:v>Swim Area</c:v>
                </c:pt>
                <c:pt idx="6">
                  <c:v>(blank)</c:v>
                </c:pt>
              </c:strCache>
            </c:strRef>
          </c:cat>
          <c:val>
            <c:numRef>
              <c:f>'PT by Location'!$H$5:$H$12</c:f>
              <c:numCache>
                <c:formatCode>General</c:formatCode>
                <c:ptCount val="7"/>
                <c:pt idx="0">
                  <c:v>22</c:v>
                </c:pt>
                <c:pt idx="1">
                  <c:v>0</c:v>
                </c:pt>
                <c:pt idx="2">
                  <c:v>0</c:v>
                </c:pt>
                <c:pt idx="3">
                  <c:v>38</c:v>
                </c:pt>
                <c:pt idx="4">
                  <c:v>0</c:v>
                </c:pt>
                <c:pt idx="5">
                  <c:v>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7FD-4F4D-953A-6C73A279757B}"/>
            </c:ext>
          </c:extLst>
        </c:ser>
        <c:ser>
          <c:idx val="7"/>
          <c:order val="7"/>
          <c:tx>
            <c:strRef>
              <c:f>'PT by Location'!$I$4</c:f>
              <c:strCache>
                <c:ptCount val="1"/>
                <c:pt idx="0">
                  <c:v>Naiads 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rgbClr val="B4FF17"/>
              </a:solidFill>
            </a:ln>
            <a:effectLst/>
          </c:spPr>
          <c:invertIfNegative val="0"/>
          <c:cat>
            <c:strRef>
              <c:f>'PT by Location'!$A$5:$A$12</c:f>
              <c:strCache>
                <c:ptCount val="7"/>
                <c:pt idx="0">
                  <c:v>Swim Lanes</c:v>
                </c:pt>
                <c:pt idx="1">
                  <c:v>Shawgars Cove</c:v>
                </c:pt>
                <c:pt idx="2">
                  <c:v>East Shore</c:v>
                </c:pt>
                <c:pt idx="3">
                  <c:v>Outlet Cove</c:v>
                </c:pt>
                <c:pt idx="4">
                  <c:v>West Shore </c:v>
                </c:pt>
                <c:pt idx="5">
                  <c:v>Swim Area</c:v>
                </c:pt>
                <c:pt idx="6">
                  <c:v>(blank)</c:v>
                </c:pt>
              </c:strCache>
            </c:strRef>
          </c:cat>
          <c:val>
            <c:numRef>
              <c:f>'PT by Location'!$I$5:$I$12</c:f>
              <c:numCache>
                <c:formatCode>General</c:formatCode>
                <c:ptCount val="7"/>
                <c:pt idx="0">
                  <c:v>0</c:v>
                </c:pt>
                <c:pt idx="1">
                  <c:v>17</c:v>
                </c:pt>
                <c:pt idx="2">
                  <c:v>9</c:v>
                </c:pt>
                <c:pt idx="3">
                  <c:v>0</c:v>
                </c:pt>
                <c:pt idx="4">
                  <c:v>0</c:v>
                </c:pt>
                <c:pt idx="5">
                  <c:v>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7FD-4F4D-953A-6C73A279757B}"/>
            </c:ext>
          </c:extLst>
        </c:ser>
        <c:ser>
          <c:idx val="8"/>
          <c:order val="8"/>
          <c:tx>
            <c:strRef>
              <c:f>'PT by Location'!$J$4</c:f>
              <c:strCache>
                <c:ptCount val="1"/>
                <c:pt idx="0">
                  <c:v>MA 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'PT by Location'!$A$5:$A$12</c:f>
              <c:strCache>
                <c:ptCount val="7"/>
                <c:pt idx="0">
                  <c:v>Swim Lanes</c:v>
                </c:pt>
                <c:pt idx="1">
                  <c:v>Shawgars Cove</c:v>
                </c:pt>
                <c:pt idx="2">
                  <c:v>East Shore</c:v>
                </c:pt>
                <c:pt idx="3">
                  <c:v>Outlet Cove</c:v>
                </c:pt>
                <c:pt idx="4">
                  <c:v>West Shore </c:v>
                </c:pt>
                <c:pt idx="5">
                  <c:v>Swim Area</c:v>
                </c:pt>
                <c:pt idx="6">
                  <c:v>(blank)</c:v>
                </c:pt>
              </c:strCache>
            </c:strRef>
          </c:cat>
          <c:val>
            <c:numRef>
              <c:f>'PT by Location'!$J$5:$J$12</c:f>
              <c:numCache>
                <c:formatCode>General</c:formatCode>
                <c:ptCount val="7"/>
                <c:pt idx="0">
                  <c:v>0</c:v>
                </c:pt>
                <c:pt idx="1">
                  <c:v>15</c:v>
                </c:pt>
                <c:pt idx="2">
                  <c:v>5</c:v>
                </c:pt>
                <c:pt idx="3">
                  <c:v>35</c:v>
                </c:pt>
                <c:pt idx="4">
                  <c:v>15</c:v>
                </c:pt>
                <c:pt idx="5">
                  <c:v>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C7FD-4F4D-953A-6C73A279757B}"/>
            </c:ext>
          </c:extLst>
        </c:ser>
        <c:ser>
          <c:idx val="9"/>
          <c:order val="9"/>
          <c:tx>
            <c:strRef>
              <c:f>'PT by Location'!$K$4</c:f>
              <c:strCache>
                <c:ptCount val="1"/>
                <c:pt idx="0">
                  <c:v>BW 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C00000"/>
              </a:solidFill>
            </a:ln>
            <a:effectLst/>
          </c:spPr>
          <c:invertIfNegative val="0"/>
          <c:cat>
            <c:strRef>
              <c:f>'PT by Location'!$A$5:$A$12</c:f>
              <c:strCache>
                <c:ptCount val="7"/>
                <c:pt idx="0">
                  <c:v>Swim Lanes</c:v>
                </c:pt>
                <c:pt idx="1">
                  <c:v>Shawgars Cove</c:v>
                </c:pt>
                <c:pt idx="2">
                  <c:v>East Shore</c:v>
                </c:pt>
                <c:pt idx="3">
                  <c:v>Outlet Cove</c:v>
                </c:pt>
                <c:pt idx="4">
                  <c:v>West Shore </c:v>
                </c:pt>
                <c:pt idx="5">
                  <c:v>Swim Area</c:v>
                </c:pt>
                <c:pt idx="6">
                  <c:v>(blank)</c:v>
                </c:pt>
              </c:strCache>
            </c:strRef>
          </c:cat>
          <c:val>
            <c:numRef>
              <c:f>'PT by Location'!$K$5:$K$12</c:f>
              <c:numCache>
                <c:formatCode>General</c:formatCode>
                <c:ptCount val="7"/>
                <c:pt idx="0">
                  <c:v>18</c:v>
                </c:pt>
                <c:pt idx="1">
                  <c:v>1</c:v>
                </c:pt>
                <c:pt idx="2">
                  <c:v>32</c:v>
                </c:pt>
                <c:pt idx="3">
                  <c:v>21</c:v>
                </c:pt>
                <c:pt idx="4">
                  <c:v>6</c:v>
                </c:pt>
                <c:pt idx="5">
                  <c:v>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7FD-4F4D-953A-6C73A27975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1"/>
        <c:overlap val="-25"/>
        <c:axId val="135140096"/>
        <c:axId val="135141632"/>
      </c:barChart>
      <c:catAx>
        <c:axId val="135140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141632"/>
        <c:crosses val="autoZero"/>
        <c:auto val="1"/>
        <c:lblAlgn val="ctr"/>
        <c:lblOffset val="100"/>
        <c:noMultiLvlLbl val="0"/>
      </c:catAx>
      <c:valAx>
        <c:axId val="135141632"/>
        <c:scaling>
          <c:orientation val="minMax"/>
          <c:max val="200"/>
        </c:scaling>
        <c:delete val="1"/>
        <c:axPos val="l"/>
        <c:numFmt formatCode="General" sourceLinked="1"/>
        <c:majorTickMark val="out"/>
        <c:minorTickMark val="none"/>
        <c:tickLblPos val="nextTo"/>
        <c:crossAx val="135140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ln>
                  <a:solidFill>
                    <a:schemeClr val="tx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78901814779376211"/>
          <c:y val="1.0097641917092224E-2"/>
          <c:w val="0.13962204432019509"/>
          <c:h val="0.56910356559545339"/>
        </c:manualLayout>
      </c:layout>
      <c:overlay val="0"/>
      <c:spPr>
        <a:noFill/>
        <a:ln w="15875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userShapes r:id="rId1"/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[Copy of GP Transect and Quadrat Data 2021.xlsx]PT by Plant!PivotTable5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21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>
                <a:solidFill>
                  <a:schemeClr val="tx1"/>
                </a:solidFill>
              </a:rPr>
              <a:t>Green Pond SAV Plant Abundance</a:t>
            </a:r>
          </a:p>
        </c:rich>
      </c:tx>
      <c:layout>
        <c:manualLayout>
          <c:xMode val="edge"/>
          <c:yMode val="edge"/>
          <c:x val="0.27838634438623638"/>
          <c:y val="2.8271477112817051E-2"/>
        </c:manualLayout>
      </c:layout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rgbClr val="B4FF17"/>
          </a:solidFill>
          <a:ln w="19050">
            <a:solidFill>
              <a:schemeClr val="bg2">
                <a:lumMod val="50000"/>
              </a:schemeClr>
            </a:solidFill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rgbClr val="B4FF17"/>
          </a:solidFill>
          <a:ln w="19050">
            <a:solidFill>
              <a:schemeClr val="bg2">
                <a:lumMod val="50000"/>
              </a:schemeClr>
            </a:solidFill>
          </a:ln>
          <a:effectLst/>
        </c:spPr>
        <c:marker>
          <c:symbol val="none"/>
        </c:marker>
      </c:pivotFmt>
      <c:pivotFmt>
        <c:idx val="52"/>
        <c:spPr>
          <a:solidFill>
            <a:srgbClr val="FFC000"/>
          </a:solidFill>
          <a:ln w="19050">
            <a:solidFill>
              <a:schemeClr val="tx1"/>
            </a:solidFill>
          </a:ln>
          <a:effectLst/>
        </c:spPr>
        <c:marker>
          <c:symbol val="none"/>
        </c:marker>
      </c:pivotFmt>
      <c:pivotFmt>
        <c:idx val="53"/>
        <c:spPr>
          <a:solidFill>
            <a:schemeClr val="accent3"/>
          </a:solidFill>
          <a:ln w="25400">
            <a:solidFill>
              <a:schemeClr val="bg1"/>
            </a:solidFill>
          </a:ln>
          <a:effectLst/>
        </c:spPr>
        <c:marker>
          <c:symbol val="none"/>
        </c:marker>
      </c:pivotFmt>
      <c:pivotFmt>
        <c:idx val="54"/>
        <c:spPr>
          <a:solidFill>
            <a:srgbClr val="C00000"/>
          </a:solidFill>
          <a:ln w="19050">
            <a:solidFill>
              <a:schemeClr val="tx1"/>
            </a:solidFill>
          </a:ln>
          <a:effectLst/>
        </c:spPr>
        <c:marker>
          <c:symbol val="none"/>
        </c:marker>
      </c:pivotFmt>
      <c:pivotFmt>
        <c:idx val="55"/>
        <c:spPr>
          <a:solidFill>
            <a:srgbClr val="FFFF00"/>
          </a:solidFill>
          <a:ln w="12700">
            <a:solidFill>
              <a:schemeClr val="tx1"/>
            </a:solidFill>
          </a:ln>
          <a:effectLst/>
        </c:spPr>
        <c:marker>
          <c:symbol val="none"/>
        </c:marker>
      </c:pivotFmt>
      <c:pivotFmt>
        <c:idx val="56"/>
        <c:spPr>
          <a:solidFill>
            <a:srgbClr val="7030A0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>
              <a:lumMod val="50000"/>
            </a:schemeClr>
          </a:solidFill>
          <a:ln w="22225">
            <a:solidFill>
              <a:srgbClr val="B4FF17"/>
            </a:solidFill>
          </a:ln>
          <a:effectLst/>
        </c:spPr>
        <c:marker>
          <c:symbol val="none"/>
        </c:marker>
      </c:pivotFmt>
      <c:pivotFmt>
        <c:idx val="58"/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6.8745032894142258E-2"/>
          <c:y val="5.2579535328342621E-2"/>
          <c:w val="0.91777542919839949"/>
          <c:h val="0.880215104372050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'PT by Plant'!$B$4:$B$5</c:f>
              <c:strCache>
                <c:ptCount val="1"/>
                <c:pt idx="0">
                  <c:v>Swim Lanes</c:v>
                </c:pt>
              </c:strCache>
            </c:strRef>
          </c:tx>
          <c:spPr>
            <a:solidFill>
              <a:srgbClr val="B4FF17"/>
            </a:solidFill>
            <a:ln w="19050">
              <a:solidFill>
                <a:schemeClr val="bg2">
                  <a:lumMod val="50000"/>
                </a:schemeClr>
              </a:solidFill>
            </a:ln>
            <a:effectLst/>
          </c:spPr>
          <c:invertIfNegative val="0"/>
          <c:cat>
            <c:strRef>
              <c:f>'PT by Plant'!$A$6:$A$15</c:f>
              <c:strCache>
                <c:ptCount val="10"/>
                <c:pt idx="0">
                  <c:v>EWM </c:v>
                </c:pt>
                <c:pt idx="1">
                  <c:v>CLPW </c:v>
                </c:pt>
                <c:pt idx="2">
                  <c:v>TLPW </c:v>
                </c:pt>
                <c:pt idx="3">
                  <c:v>BLPW </c:v>
                </c:pt>
                <c:pt idx="4">
                  <c:v>Elodea </c:v>
                </c:pt>
                <c:pt idx="5">
                  <c:v>TG </c:v>
                </c:pt>
                <c:pt idx="6">
                  <c:v>CT </c:v>
                </c:pt>
                <c:pt idx="7">
                  <c:v>Naiads </c:v>
                </c:pt>
                <c:pt idx="8">
                  <c:v>MA </c:v>
                </c:pt>
                <c:pt idx="9">
                  <c:v>BW </c:v>
                </c:pt>
              </c:strCache>
            </c:strRef>
          </c:cat>
          <c:val>
            <c:numRef>
              <c:f>'PT by Plant'!$B$6:$B$15</c:f>
              <c:numCache>
                <c:formatCode>General</c:formatCode>
                <c:ptCount val="10"/>
                <c:pt idx="0">
                  <c:v>23</c:v>
                </c:pt>
                <c:pt idx="1">
                  <c:v>0</c:v>
                </c:pt>
                <c:pt idx="2">
                  <c:v>10</c:v>
                </c:pt>
                <c:pt idx="3">
                  <c:v>0</c:v>
                </c:pt>
                <c:pt idx="4">
                  <c:v>0</c:v>
                </c:pt>
                <c:pt idx="5">
                  <c:v>46</c:v>
                </c:pt>
                <c:pt idx="6">
                  <c:v>22</c:v>
                </c:pt>
                <c:pt idx="7">
                  <c:v>0</c:v>
                </c:pt>
                <c:pt idx="8">
                  <c:v>0</c:v>
                </c:pt>
                <c:pt idx="9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60-49E7-BE44-060D6E153452}"/>
            </c:ext>
          </c:extLst>
        </c:ser>
        <c:ser>
          <c:idx val="1"/>
          <c:order val="1"/>
          <c:tx>
            <c:strRef>
              <c:f>'PT by Plant'!$C$4:$C$5</c:f>
              <c:strCache>
                <c:ptCount val="1"/>
                <c:pt idx="0">
                  <c:v>Shawgars Cove</c:v>
                </c:pt>
              </c:strCache>
            </c:strRef>
          </c:tx>
          <c:spPr>
            <a:solidFill>
              <a:srgbClr val="FFC000"/>
            </a:solidFill>
            <a:ln w="19050">
              <a:solidFill>
                <a:schemeClr val="tx1"/>
              </a:solidFill>
            </a:ln>
            <a:effectLst/>
          </c:spPr>
          <c:invertIfNegative val="0"/>
          <c:cat>
            <c:strRef>
              <c:f>'PT by Plant'!$A$6:$A$15</c:f>
              <c:strCache>
                <c:ptCount val="10"/>
                <c:pt idx="0">
                  <c:v>EWM </c:v>
                </c:pt>
                <c:pt idx="1">
                  <c:v>CLPW </c:v>
                </c:pt>
                <c:pt idx="2">
                  <c:v>TLPW </c:v>
                </c:pt>
                <c:pt idx="3">
                  <c:v>BLPW </c:v>
                </c:pt>
                <c:pt idx="4">
                  <c:v>Elodea </c:v>
                </c:pt>
                <c:pt idx="5">
                  <c:v>TG </c:v>
                </c:pt>
                <c:pt idx="6">
                  <c:v>CT </c:v>
                </c:pt>
                <c:pt idx="7">
                  <c:v>Naiads </c:v>
                </c:pt>
                <c:pt idx="8">
                  <c:v>MA </c:v>
                </c:pt>
                <c:pt idx="9">
                  <c:v>BW </c:v>
                </c:pt>
              </c:strCache>
            </c:strRef>
          </c:cat>
          <c:val>
            <c:numRef>
              <c:f>'PT by Plant'!$C$6:$C$15</c:f>
              <c:numCache>
                <c:formatCode>General</c:formatCode>
                <c:ptCount val="10"/>
                <c:pt idx="0">
                  <c:v>14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26</c:v>
                </c:pt>
                <c:pt idx="5">
                  <c:v>49</c:v>
                </c:pt>
                <c:pt idx="6">
                  <c:v>0</c:v>
                </c:pt>
                <c:pt idx="7">
                  <c:v>17</c:v>
                </c:pt>
                <c:pt idx="8">
                  <c:v>15</c:v>
                </c:pt>
                <c:pt idx="9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460-49E7-BE44-060D6E153452}"/>
            </c:ext>
          </c:extLst>
        </c:ser>
        <c:ser>
          <c:idx val="2"/>
          <c:order val="2"/>
          <c:tx>
            <c:strRef>
              <c:f>'PT by Plant'!$D$4:$D$5</c:f>
              <c:strCache>
                <c:ptCount val="1"/>
                <c:pt idx="0">
                  <c:v>East Shore</c:v>
                </c:pt>
              </c:strCache>
            </c:strRef>
          </c:tx>
          <c:spPr>
            <a:solidFill>
              <a:schemeClr val="accent3"/>
            </a:solidFill>
            <a:ln w="25400">
              <a:solidFill>
                <a:schemeClr val="bg1"/>
              </a:solidFill>
            </a:ln>
            <a:effectLst/>
          </c:spPr>
          <c:invertIfNegative val="0"/>
          <c:cat>
            <c:strRef>
              <c:f>'PT by Plant'!$A$6:$A$15</c:f>
              <c:strCache>
                <c:ptCount val="10"/>
                <c:pt idx="0">
                  <c:v>EWM </c:v>
                </c:pt>
                <c:pt idx="1">
                  <c:v>CLPW </c:v>
                </c:pt>
                <c:pt idx="2">
                  <c:v>TLPW </c:v>
                </c:pt>
                <c:pt idx="3">
                  <c:v>BLPW </c:v>
                </c:pt>
                <c:pt idx="4">
                  <c:v>Elodea </c:v>
                </c:pt>
                <c:pt idx="5">
                  <c:v>TG </c:v>
                </c:pt>
                <c:pt idx="6">
                  <c:v>CT </c:v>
                </c:pt>
                <c:pt idx="7">
                  <c:v>Naiads </c:v>
                </c:pt>
                <c:pt idx="8">
                  <c:v>MA </c:v>
                </c:pt>
                <c:pt idx="9">
                  <c:v>BW </c:v>
                </c:pt>
              </c:strCache>
            </c:strRef>
          </c:cat>
          <c:val>
            <c:numRef>
              <c:f>'PT by Plant'!$D$6:$D$15</c:f>
              <c:numCache>
                <c:formatCode>General</c:formatCode>
                <c:ptCount val="10"/>
                <c:pt idx="0">
                  <c:v>9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13</c:v>
                </c:pt>
                <c:pt idx="5">
                  <c:v>34</c:v>
                </c:pt>
                <c:pt idx="6">
                  <c:v>0</c:v>
                </c:pt>
                <c:pt idx="7">
                  <c:v>9</c:v>
                </c:pt>
                <c:pt idx="8">
                  <c:v>5</c:v>
                </c:pt>
                <c:pt idx="9">
                  <c:v>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7C8-8C4F-BB25-127557EF536E}"/>
            </c:ext>
          </c:extLst>
        </c:ser>
        <c:ser>
          <c:idx val="3"/>
          <c:order val="3"/>
          <c:tx>
            <c:strRef>
              <c:f>'PT by Plant'!$E$4:$E$5</c:f>
              <c:strCache>
                <c:ptCount val="1"/>
                <c:pt idx="0">
                  <c:v>Outlet Cove</c:v>
                </c:pt>
              </c:strCache>
            </c:strRef>
          </c:tx>
          <c:spPr>
            <a:solidFill>
              <a:srgbClr val="C00000"/>
            </a:solidFill>
            <a:ln w="19050">
              <a:solidFill>
                <a:schemeClr val="tx1"/>
              </a:solidFill>
            </a:ln>
            <a:effectLst/>
          </c:spPr>
          <c:invertIfNegative val="0"/>
          <c:cat>
            <c:strRef>
              <c:f>'PT by Plant'!$A$6:$A$15</c:f>
              <c:strCache>
                <c:ptCount val="10"/>
                <c:pt idx="0">
                  <c:v>EWM </c:v>
                </c:pt>
                <c:pt idx="1">
                  <c:v>CLPW </c:v>
                </c:pt>
                <c:pt idx="2">
                  <c:v>TLPW </c:v>
                </c:pt>
                <c:pt idx="3">
                  <c:v>BLPW </c:v>
                </c:pt>
                <c:pt idx="4">
                  <c:v>Elodea </c:v>
                </c:pt>
                <c:pt idx="5">
                  <c:v>TG </c:v>
                </c:pt>
                <c:pt idx="6">
                  <c:v>CT </c:v>
                </c:pt>
                <c:pt idx="7">
                  <c:v>Naiads </c:v>
                </c:pt>
                <c:pt idx="8">
                  <c:v>MA </c:v>
                </c:pt>
                <c:pt idx="9">
                  <c:v>BW </c:v>
                </c:pt>
              </c:strCache>
            </c:strRef>
          </c:cat>
          <c:val>
            <c:numRef>
              <c:f>'PT by Plant'!$E$6:$E$15</c:f>
              <c:numCache>
                <c:formatCode>General</c:formatCode>
                <c:ptCount val="10"/>
                <c:pt idx="0">
                  <c:v>44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14</c:v>
                </c:pt>
                <c:pt idx="5">
                  <c:v>108</c:v>
                </c:pt>
                <c:pt idx="6">
                  <c:v>38</c:v>
                </c:pt>
                <c:pt idx="7">
                  <c:v>0</c:v>
                </c:pt>
                <c:pt idx="8">
                  <c:v>35</c:v>
                </c:pt>
                <c:pt idx="9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7C8-8C4F-BB25-127557EF536E}"/>
            </c:ext>
          </c:extLst>
        </c:ser>
        <c:ser>
          <c:idx val="4"/>
          <c:order val="4"/>
          <c:tx>
            <c:strRef>
              <c:f>'PT by Plant'!$F$4:$F$5</c:f>
              <c:strCache>
                <c:ptCount val="1"/>
                <c:pt idx="0">
                  <c:v>West Shore 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chemeClr val="tx1"/>
              </a:solidFill>
            </a:ln>
            <a:effectLst/>
          </c:spPr>
          <c:invertIfNegative val="0"/>
          <c:cat>
            <c:strRef>
              <c:f>'PT by Plant'!$A$6:$A$15</c:f>
              <c:strCache>
                <c:ptCount val="10"/>
                <c:pt idx="0">
                  <c:v>EWM </c:v>
                </c:pt>
                <c:pt idx="1">
                  <c:v>CLPW </c:v>
                </c:pt>
                <c:pt idx="2">
                  <c:v>TLPW </c:v>
                </c:pt>
                <c:pt idx="3">
                  <c:v>BLPW </c:v>
                </c:pt>
                <c:pt idx="4">
                  <c:v>Elodea </c:v>
                </c:pt>
                <c:pt idx="5">
                  <c:v>TG </c:v>
                </c:pt>
                <c:pt idx="6">
                  <c:v>CT </c:v>
                </c:pt>
                <c:pt idx="7">
                  <c:v>Naiads </c:v>
                </c:pt>
                <c:pt idx="8">
                  <c:v>MA </c:v>
                </c:pt>
                <c:pt idx="9">
                  <c:v>BW </c:v>
                </c:pt>
              </c:strCache>
            </c:strRef>
          </c:cat>
          <c:val>
            <c:numRef>
              <c:f>'PT by Plant'!$F$6:$F$15</c:f>
              <c:numCache>
                <c:formatCode>General</c:formatCode>
                <c:ptCount val="10"/>
                <c:pt idx="0">
                  <c:v>72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18</c:v>
                </c:pt>
                <c:pt idx="5">
                  <c:v>201</c:v>
                </c:pt>
                <c:pt idx="6">
                  <c:v>0</c:v>
                </c:pt>
                <c:pt idx="7">
                  <c:v>0</c:v>
                </c:pt>
                <c:pt idx="8">
                  <c:v>15</c:v>
                </c:pt>
                <c:pt idx="9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7C8-8C4F-BB25-127557EF536E}"/>
            </c:ext>
          </c:extLst>
        </c:ser>
        <c:ser>
          <c:idx val="5"/>
          <c:order val="5"/>
          <c:tx>
            <c:strRef>
              <c:f>'PT by Plant'!$G$4:$G$5</c:f>
              <c:strCache>
                <c:ptCount val="1"/>
                <c:pt idx="0">
                  <c:v>Swim Area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 w="22225">
              <a:solidFill>
                <a:srgbClr val="B4FF17"/>
              </a:solidFill>
            </a:ln>
            <a:effectLst/>
          </c:spPr>
          <c:invertIfNegative val="0"/>
          <c:cat>
            <c:strRef>
              <c:f>'PT by Plant'!$A$6:$A$15</c:f>
              <c:strCache>
                <c:ptCount val="10"/>
                <c:pt idx="0">
                  <c:v>EWM </c:v>
                </c:pt>
                <c:pt idx="1">
                  <c:v>CLPW </c:v>
                </c:pt>
                <c:pt idx="2">
                  <c:v>TLPW </c:v>
                </c:pt>
                <c:pt idx="3">
                  <c:v>BLPW </c:v>
                </c:pt>
                <c:pt idx="4">
                  <c:v>Elodea </c:v>
                </c:pt>
                <c:pt idx="5">
                  <c:v>TG </c:v>
                </c:pt>
                <c:pt idx="6">
                  <c:v>CT </c:v>
                </c:pt>
                <c:pt idx="7">
                  <c:v>Naiads </c:v>
                </c:pt>
                <c:pt idx="8">
                  <c:v>MA </c:v>
                </c:pt>
                <c:pt idx="9">
                  <c:v>BW </c:v>
                </c:pt>
              </c:strCache>
            </c:strRef>
          </c:cat>
          <c:val>
            <c:numRef>
              <c:f>'PT by Plant'!$G$6:$G$15</c:f>
              <c:numCache>
                <c:formatCode>General</c:formatCode>
                <c:ptCount val="10"/>
                <c:pt idx="0">
                  <c:v>66</c:v>
                </c:pt>
                <c:pt idx="1">
                  <c:v>0</c:v>
                </c:pt>
                <c:pt idx="2">
                  <c:v>15</c:v>
                </c:pt>
                <c:pt idx="3">
                  <c:v>0</c:v>
                </c:pt>
                <c:pt idx="4">
                  <c:v>53</c:v>
                </c:pt>
                <c:pt idx="5">
                  <c:v>159</c:v>
                </c:pt>
                <c:pt idx="6">
                  <c:v>60</c:v>
                </c:pt>
                <c:pt idx="7">
                  <c:v>26</c:v>
                </c:pt>
                <c:pt idx="8">
                  <c:v>49</c:v>
                </c:pt>
                <c:pt idx="9">
                  <c:v>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356-684F-A3AF-B9DF69D17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35391104"/>
        <c:axId val="135392640"/>
      </c:barChart>
      <c:catAx>
        <c:axId val="135391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392640"/>
        <c:crosses val="autoZero"/>
        <c:auto val="1"/>
        <c:lblAlgn val="ctr"/>
        <c:lblOffset val="100"/>
        <c:noMultiLvlLbl val="0"/>
      </c:catAx>
      <c:valAx>
        <c:axId val="135392640"/>
        <c:scaling>
          <c:orientation val="minMax"/>
          <c:max val="200"/>
        </c:scaling>
        <c:delete val="1"/>
        <c:axPos val="l"/>
        <c:numFmt formatCode="General" sourceLinked="1"/>
        <c:majorTickMark val="out"/>
        <c:minorTickMark val="none"/>
        <c:tickLblPos val="nextTo"/>
        <c:crossAx val="135391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5"/>
        <c:txPr>
          <a:bodyPr rot="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1.3397816436375628E-2"/>
          <c:y val="0.11627771358256331"/>
          <c:w val="0.22151104023778972"/>
          <c:h val="0.31392040756617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/>
      </a:pPr>
      <a:endParaRPr lang="en-US"/>
    </a:p>
  </c:txPr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[Copy of GP Transect and Quadrat Data 2021.xlsx]PT Pie Chart !PivotTable1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Green</a:t>
            </a:r>
            <a:r>
              <a:rPr lang="en-US" baseline="0"/>
              <a:t> Pond NJ- </a:t>
            </a:r>
            <a:r>
              <a:rPr lang="en-US"/>
              <a:t>Total Aquatic Plant Growth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ivotFmts>
      <c:pivotFmt>
        <c:idx val="0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9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0"/>
          <c:showCatName val="1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6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9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2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3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4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5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6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7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8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9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0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1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2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3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4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5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6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7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8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9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0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1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2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3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4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5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6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7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8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9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50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51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52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53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54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55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56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57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58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59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60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61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62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63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64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65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66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67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68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69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70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71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72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73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74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75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76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77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78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79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80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81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82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83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84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85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86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87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88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89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90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91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92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93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94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95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96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97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98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99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00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01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02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03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04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05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06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07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08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09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10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11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12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13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14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15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16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17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18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19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20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21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22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23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24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25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26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27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28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29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30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31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32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33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34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35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36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37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38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39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40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41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42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43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44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45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46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47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48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49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50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51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52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53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54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55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56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57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58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59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60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61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62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63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64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65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66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67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68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69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70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71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72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73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74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75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76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77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78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79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80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81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82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83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84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85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86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87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88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89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90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91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92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93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94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95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96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97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98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99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00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01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02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03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04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05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06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07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08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09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10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11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12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13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14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15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16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17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18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19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20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21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22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23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24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25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26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27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28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29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30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31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32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33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34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35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36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37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38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39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40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41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42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43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44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45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46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47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48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49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50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51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52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53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54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55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56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57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58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59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60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61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62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63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64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65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66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67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68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69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70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71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72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73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74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75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76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77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78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79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80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81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82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83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84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85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86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87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88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89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90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91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92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93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94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95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96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97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98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99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00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01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02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03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04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05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06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07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08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09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10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11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12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13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14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15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16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17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18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19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20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21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22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23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24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25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26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27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28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29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30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31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32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33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34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35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36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37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38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39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40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41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42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43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44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45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46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47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48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49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50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51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52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53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54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55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56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57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58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59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60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61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62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63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64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65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66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67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68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69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70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71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72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73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74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75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76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77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78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79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80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81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82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83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84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85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86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87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88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89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90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91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92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93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94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95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96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97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98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99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00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01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02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03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04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05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06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07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08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09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10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11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12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13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14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15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16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17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18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19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20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21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22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23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24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25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26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27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28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29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30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31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32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33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34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35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36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37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38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39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40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41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42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43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44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45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46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47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48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49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50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51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52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53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54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55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56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57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58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59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60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61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62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63"/>
        <c:spPr>
          <a:gradFill rotWithShape="1">
            <a:gsLst>
              <a:gs pos="0">
                <a:schemeClr val="accent1">
                  <a:tint val="98000"/>
                  <a:satMod val="110000"/>
                  <a:lumMod val="104000"/>
                </a:schemeClr>
              </a:gs>
              <a:gs pos="69000">
                <a:schemeClr val="accent1">
                  <a:shade val="84000"/>
                  <a:satMod val="130000"/>
                  <a:lumMod val="92000"/>
                </a:schemeClr>
              </a:gs>
              <a:gs pos="100000">
                <a:schemeClr val="accent1">
                  <a:shade val="76000"/>
                  <a:satMod val="130000"/>
                  <a:lumMod val="8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  <c:dLbl>
          <c:idx val="0"/>
          <c:layout>
            <c:manualLayout>
              <c:x val="-0.15383866224482662"/>
              <c:y val="8.141939494405305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64"/>
        <c:spPr>
          <a:gradFill rotWithShape="1">
            <a:gsLst>
              <a:gs pos="0">
                <a:schemeClr val="accent2">
                  <a:tint val="98000"/>
                  <a:satMod val="110000"/>
                  <a:lumMod val="104000"/>
                </a:schemeClr>
              </a:gs>
              <a:gs pos="69000">
                <a:schemeClr val="accent2">
                  <a:shade val="84000"/>
                  <a:satMod val="130000"/>
                  <a:lumMod val="92000"/>
                </a:schemeClr>
              </a:gs>
              <a:gs pos="100000">
                <a:schemeClr val="accent2">
                  <a:shade val="76000"/>
                  <a:satMod val="130000"/>
                  <a:lumMod val="8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  <c:dLbl>
          <c:idx val="0"/>
          <c:layout>
            <c:manualLayout>
              <c:x val="-6.1790843664832906E-4"/>
              <c:y val="6.4554073908143477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65"/>
        <c:spPr>
          <a:gradFill rotWithShape="1">
            <a:gsLst>
              <a:gs pos="0">
                <a:schemeClr val="accent3">
                  <a:tint val="98000"/>
                  <a:satMod val="110000"/>
                  <a:lumMod val="104000"/>
                </a:schemeClr>
              </a:gs>
              <a:gs pos="69000">
                <a:schemeClr val="accent3">
                  <a:shade val="84000"/>
                  <a:satMod val="130000"/>
                  <a:lumMod val="92000"/>
                </a:schemeClr>
              </a:gs>
              <a:gs pos="100000">
                <a:schemeClr val="accent3">
                  <a:shade val="76000"/>
                  <a:satMod val="130000"/>
                  <a:lumMod val="8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  <c:dLbl>
          <c:idx val="0"/>
          <c:layout>
            <c:manualLayout>
              <c:x val="-4.227849562679107E-2"/>
              <c:y val="8.0896211016000197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66"/>
        <c:spPr>
          <a:gradFill rotWithShape="1">
            <a:gsLst>
              <a:gs pos="0">
                <a:schemeClr val="accent4">
                  <a:tint val="98000"/>
                  <a:satMod val="110000"/>
                  <a:lumMod val="104000"/>
                </a:schemeClr>
              </a:gs>
              <a:gs pos="69000">
                <a:schemeClr val="accent4">
                  <a:shade val="84000"/>
                  <a:satMod val="130000"/>
                  <a:lumMod val="92000"/>
                </a:schemeClr>
              </a:gs>
              <a:gs pos="100000">
                <a:schemeClr val="accent4">
                  <a:shade val="76000"/>
                  <a:satMod val="130000"/>
                  <a:lumMod val="8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  <c:dLbl>
          <c:idx val="0"/>
          <c:layout>
            <c:manualLayout>
              <c:x val="-0.11012418920553294"/>
              <c:y val="-0.23965810194778284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67"/>
        <c:spPr>
          <a:gradFill rotWithShape="1">
            <a:gsLst>
              <a:gs pos="0">
                <a:schemeClr val="accent3">
                  <a:lumMod val="60000"/>
                  <a:tint val="98000"/>
                  <a:satMod val="110000"/>
                  <a:lumMod val="104000"/>
                </a:schemeClr>
              </a:gs>
              <a:gs pos="69000">
                <a:schemeClr val="accent3">
                  <a:lumMod val="60000"/>
                  <a:shade val="84000"/>
                  <a:satMod val="130000"/>
                  <a:lumMod val="92000"/>
                </a:schemeClr>
              </a:gs>
              <a:gs pos="100000">
                <a:schemeClr val="accent3">
                  <a:lumMod val="60000"/>
                  <a:shade val="76000"/>
                  <a:satMod val="130000"/>
                  <a:lumMod val="8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  <c:dLbl>
          <c:idx val="0"/>
          <c:layout>
            <c:manualLayout>
              <c:x val="9.2308822890728587E-2"/>
              <c:y val="4.485866357550844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68"/>
        <c:spPr>
          <a:gradFill rotWithShape="1">
            <a:gsLst>
              <a:gs pos="0">
                <a:schemeClr val="accent2">
                  <a:lumMod val="60000"/>
                  <a:tint val="98000"/>
                  <a:satMod val="110000"/>
                  <a:lumMod val="104000"/>
                </a:schemeClr>
              </a:gs>
              <a:gs pos="69000">
                <a:schemeClr val="accent2">
                  <a:lumMod val="60000"/>
                  <a:shade val="84000"/>
                  <a:satMod val="130000"/>
                  <a:lumMod val="92000"/>
                </a:schemeClr>
              </a:gs>
              <a:gs pos="100000">
                <a:schemeClr val="accent2">
                  <a:lumMod val="60000"/>
                  <a:shade val="76000"/>
                  <a:satMod val="130000"/>
                  <a:lumMod val="8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  <c:dLbl>
          <c:idx val="0"/>
          <c:layout>
            <c:manualLayout>
              <c:x val="1.0727063765117529E-3"/>
              <c:y val="-9.4774278811971743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69"/>
        <c:spPr>
          <a:gradFill rotWithShape="1">
            <a:gsLst>
              <a:gs pos="0">
                <a:schemeClr val="accent4">
                  <a:lumMod val="60000"/>
                  <a:tint val="98000"/>
                  <a:satMod val="110000"/>
                  <a:lumMod val="104000"/>
                </a:schemeClr>
              </a:gs>
              <a:gs pos="69000">
                <a:schemeClr val="accent4">
                  <a:lumMod val="60000"/>
                  <a:shade val="84000"/>
                  <a:satMod val="130000"/>
                  <a:lumMod val="92000"/>
                </a:schemeClr>
              </a:gs>
              <a:gs pos="100000">
                <a:schemeClr val="accent4">
                  <a:lumMod val="60000"/>
                  <a:shade val="76000"/>
                  <a:satMod val="130000"/>
                  <a:lumMod val="8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  <c:dLbl>
          <c:idx val="0"/>
          <c:layout>
            <c:manualLayout>
              <c:x val="7.126721282056861E-2"/>
              <c:y val="9.6597218842496932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70"/>
        <c:spPr>
          <a:gradFill rotWithShape="1">
            <a:gsLst>
              <a:gs pos="0">
                <a:schemeClr val="accent5">
                  <a:tint val="98000"/>
                  <a:satMod val="110000"/>
                  <a:lumMod val="104000"/>
                </a:schemeClr>
              </a:gs>
              <a:gs pos="69000">
                <a:schemeClr val="accent5">
                  <a:shade val="84000"/>
                  <a:satMod val="130000"/>
                  <a:lumMod val="92000"/>
                </a:schemeClr>
              </a:gs>
              <a:gs pos="100000">
                <a:schemeClr val="accent5">
                  <a:shade val="76000"/>
                  <a:satMod val="130000"/>
                  <a:lumMod val="8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  <c:dLbl>
          <c:idx val="0"/>
          <c:layout>
            <c:manualLayout>
              <c:x val="-1.4073250120644424E-2"/>
              <c:y val="-0.24528586739601205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71"/>
        <c:spPr>
          <a:gradFill rotWithShape="1">
            <a:gsLst>
              <a:gs pos="0">
                <a:schemeClr val="accent6">
                  <a:tint val="98000"/>
                  <a:satMod val="110000"/>
                  <a:lumMod val="104000"/>
                </a:schemeClr>
              </a:gs>
              <a:gs pos="69000">
                <a:schemeClr val="accent6">
                  <a:shade val="84000"/>
                  <a:satMod val="130000"/>
                  <a:lumMod val="92000"/>
                </a:schemeClr>
              </a:gs>
              <a:gs pos="100000">
                <a:schemeClr val="accent6">
                  <a:shade val="76000"/>
                  <a:satMod val="130000"/>
                  <a:lumMod val="8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  <c:dLbl>
          <c:idx val="0"/>
          <c:layout>
            <c:manualLayout>
              <c:x val="0.1214283739119542"/>
              <c:y val="-0.23247157145839714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72"/>
        <c:spPr>
          <a:gradFill rotWithShape="1">
            <a:gsLst>
              <a:gs pos="0">
                <a:schemeClr val="accent1">
                  <a:lumMod val="60000"/>
                  <a:tint val="98000"/>
                  <a:satMod val="110000"/>
                  <a:lumMod val="104000"/>
                </a:schemeClr>
              </a:gs>
              <a:gs pos="69000">
                <a:schemeClr val="accent1">
                  <a:lumMod val="60000"/>
                  <a:shade val="84000"/>
                  <a:satMod val="130000"/>
                  <a:lumMod val="92000"/>
                </a:schemeClr>
              </a:gs>
              <a:gs pos="100000">
                <a:schemeClr val="accent1">
                  <a:lumMod val="60000"/>
                  <a:shade val="76000"/>
                  <a:satMod val="130000"/>
                  <a:lumMod val="8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  <c:dLbl>
          <c:idx val="0"/>
          <c:layout>
            <c:manualLayout>
              <c:x val="0.12091737930874535"/>
              <c:y val="-0.12925370029763417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</c:pivotFmts>
    <c:view3D>
      <c:rotX val="30"/>
      <c:rotY val="0"/>
      <c:depthPercent val="10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884068704689847E-2"/>
          <c:y val="0.11602390880156371"/>
          <c:w val="0.83236943100304928"/>
          <c:h val="0.83809092952550146"/>
        </c:manualLayout>
      </c:layout>
      <c:pie3DChart>
        <c:varyColors val="1"/>
        <c:ser>
          <c:idx val="0"/>
          <c:order val="0"/>
          <c:tx>
            <c:strRef>
              <c:f>'PT Pie Chart '!$B$6</c:f>
              <c:strCache>
                <c:ptCount val="1"/>
                <c:pt idx="0">
                  <c:v>Total</c:v>
                </c:pt>
              </c:strCache>
            </c:strRef>
          </c:tx>
          <c:explosion val="15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tint val="98000"/>
                      <a:satMod val="110000"/>
                      <a:lumMod val="104000"/>
                    </a:schemeClr>
                  </a:gs>
                  <a:gs pos="69000">
                    <a:schemeClr val="accent1">
                      <a:shade val="84000"/>
                      <a:satMod val="130000"/>
                      <a:lumMod val="92000"/>
                    </a:schemeClr>
                  </a:gs>
                  <a:gs pos="100000">
                    <a:schemeClr val="accent1">
                      <a:shade val="76000"/>
                      <a:satMod val="130000"/>
                      <a:lumMod val="8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93-8B07-4D4D-A465-09EAF717C99B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tint val="98000"/>
                      <a:satMod val="110000"/>
                      <a:lumMod val="104000"/>
                    </a:schemeClr>
                  </a:gs>
                  <a:gs pos="69000">
                    <a:schemeClr val="accent2">
                      <a:shade val="84000"/>
                      <a:satMod val="130000"/>
                      <a:lumMod val="92000"/>
                    </a:schemeClr>
                  </a:gs>
                  <a:gs pos="100000">
                    <a:schemeClr val="accent2">
                      <a:shade val="76000"/>
                      <a:satMod val="130000"/>
                      <a:lumMod val="8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94-8B07-4D4D-A465-09EAF717C99B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tint val="98000"/>
                      <a:satMod val="110000"/>
                      <a:lumMod val="104000"/>
                    </a:schemeClr>
                  </a:gs>
                  <a:gs pos="69000">
                    <a:schemeClr val="accent3">
                      <a:shade val="84000"/>
                      <a:satMod val="130000"/>
                      <a:lumMod val="92000"/>
                    </a:schemeClr>
                  </a:gs>
                  <a:gs pos="100000">
                    <a:schemeClr val="accent3">
                      <a:shade val="76000"/>
                      <a:satMod val="130000"/>
                      <a:lumMod val="8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95-8B07-4D4D-A465-09EAF717C99B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tint val="98000"/>
                      <a:satMod val="110000"/>
                      <a:lumMod val="104000"/>
                    </a:schemeClr>
                  </a:gs>
                  <a:gs pos="69000">
                    <a:schemeClr val="accent4">
                      <a:shade val="84000"/>
                      <a:satMod val="130000"/>
                      <a:lumMod val="92000"/>
                    </a:schemeClr>
                  </a:gs>
                  <a:gs pos="100000">
                    <a:schemeClr val="accent4">
                      <a:shade val="76000"/>
                      <a:satMod val="130000"/>
                      <a:lumMod val="8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96-8B07-4D4D-A465-09EAF717C99B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tint val="98000"/>
                      <a:satMod val="110000"/>
                      <a:lumMod val="104000"/>
                    </a:schemeClr>
                  </a:gs>
                  <a:gs pos="69000">
                    <a:schemeClr val="accent5">
                      <a:shade val="84000"/>
                      <a:satMod val="130000"/>
                      <a:lumMod val="92000"/>
                    </a:schemeClr>
                  </a:gs>
                  <a:gs pos="100000">
                    <a:schemeClr val="accent5">
                      <a:shade val="76000"/>
                      <a:satMod val="130000"/>
                      <a:lumMod val="8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9A-8B07-4D4D-A465-09EAF717C99B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tint val="98000"/>
                      <a:satMod val="110000"/>
                      <a:lumMod val="104000"/>
                    </a:schemeClr>
                  </a:gs>
                  <a:gs pos="69000">
                    <a:schemeClr val="accent6">
                      <a:shade val="84000"/>
                      <a:satMod val="130000"/>
                      <a:lumMod val="92000"/>
                    </a:schemeClr>
                  </a:gs>
                  <a:gs pos="100000">
                    <a:schemeClr val="accent6">
                      <a:shade val="76000"/>
                      <a:satMod val="130000"/>
                      <a:lumMod val="8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9B-8B07-4D4D-A465-09EAF717C99B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tint val="98000"/>
                      <a:satMod val="110000"/>
                      <a:lumMod val="104000"/>
                    </a:schemeClr>
                  </a:gs>
                  <a:gs pos="69000">
                    <a:schemeClr val="accent1">
                      <a:lumMod val="60000"/>
                      <a:shade val="84000"/>
                      <a:satMod val="130000"/>
                      <a:lumMod val="92000"/>
                    </a:schemeClr>
                  </a:gs>
                  <a:gs pos="100000">
                    <a:schemeClr val="accent1">
                      <a:lumMod val="60000"/>
                      <a:shade val="76000"/>
                      <a:satMod val="130000"/>
                      <a:lumMod val="8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9C-8B07-4D4D-A465-09EAF717C99B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tint val="98000"/>
                      <a:satMod val="110000"/>
                      <a:lumMod val="104000"/>
                    </a:schemeClr>
                  </a:gs>
                  <a:gs pos="69000">
                    <a:schemeClr val="accent2">
                      <a:lumMod val="60000"/>
                      <a:shade val="84000"/>
                      <a:satMod val="130000"/>
                      <a:lumMod val="92000"/>
                    </a:schemeClr>
                  </a:gs>
                  <a:gs pos="100000">
                    <a:schemeClr val="accent2">
                      <a:lumMod val="60000"/>
                      <a:shade val="76000"/>
                      <a:satMod val="130000"/>
                      <a:lumMod val="8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98-8B07-4D4D-A465-09EAF717C99B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tint val="98000"/>
                      <a:satMod val="110000"/>
                      <a:lumMod val="104000"/>
                    </a:schemeClr>
                  </a:gs>
                  <a:gs pos="69000">
                    <a:schemeClr val="accent3">
                      <a:lumMod val="60000"/>
                      <a:shade val="84000"/>
                      <a:satMod val="130000"/>
                      <a:lumMod val="92000"/>
                    </a:schemeClr>
                  </a:gs>
                  <a:gs pos="100000">
                    <a:schemeClr val="accent3">
                      <a:lumMod val="60000"/>
                      <a:shade val="76000"/>
                      <a:satMod val="130000"/>
                      <a:lumMod val="8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97-8B07-4D4D-A465-09EAF717C99B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tint val="98000"/>
                      <a:satMod val="110000"/>
                      <a:lumMod val="104000"/>
                    </a:schemeClr>
                  </a:gs>
                  <a:gs pos="69000">
                    <a:schemeClr val="accent4">
                      <a:lumMod val="60000"/>
                      <a:shade val="84000"/>
                      <a:satMod val="130000"/>
                      <a:lumMod val="92000"/>
                    </a:schemeClr>
                  </a:gs>
                  <a:gs pos="100000">
                    <a:schemeClr val="accent4">
                      <a:lumMod val="60000"/>
                      <a:shade val="76000"/>
                      <a:satMod val="130000"/>
                      <a:lumMod val="8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99-8B07-4D4D-A465-09EAF717C99B}"/>
              </c:ext>
            </c:extLst>
          </c:dPt>
          <c:dLbls>
            <c:dLbl>
              <c:idx val="0"/>
              <c:layout>
                <c:manualLayout>
                  <c:x val="-0.15383866224482662"/>
                  <c:y val="8.14193949440530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1790843664832906E-4"/>
                  <c:y val="6.455407390814347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227849562679107E-2"/>
                  <c:y val="8.089621101600019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1012418920553294"/>
                  <c:y val="-0.2396581019477828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4073250120644424E-2"/>
                  <c:y val="-0.2452858673960120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4283739119542"/>
                  <c:y val="-0.2324715714583971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2091737930874535"/>
                  <c:y val="-0.129253700297634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0727063765117529E-3"/>
                  <c:y val="-9.477427881197174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9.2308822890728587E-2"/>
                  <c:y val="4.4858663575508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7.126721282056861E-2"/>
                  <c:y val="9.659721884249693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</c:dLbls>
          <c:cat>
            <c:strRef>
              <c:f>'PT Pie Chart '!$A$7:$A$16</c:f>
              <c:strCache>
                <c:ptCount val="10"/>
                <c:pt idx="0">
                  <c:v>Sum of Naiads</c:v>
                </c:pt>
                <c:pt idx="1">
                  <c:v>Sum of EWM</c:v>
                </c:pt>
                <c:pt idx="2">
                  <c:v>Sum of CLPW</c:v>
                </c:pt>
                <c:pt idx="3">
                  <c:v>Sum of BLPW</c:v>
                </c:pt>
                <c:pt idx="4">
                  <c:v>Sum of TLPW</c:v>
                </c:pt>
                <c:pt idx="5">
                  <c:v>Sum of Elodea</c:v>
                </c:pt>
                <c:pt idx="6">
                  <c:v>Sum of MA</c:v>
                </c:pt>
                <c:pt idx="7">
                  <c:v>Sum of BW</c:v>
                </c:pt>
                <c:pt idx="8">
                  <c:v>Sum of CT</c:v>
                </c:pt>
                <c:pt idx="9">
                  <c:v>Sum of TG</c:v>
                </c:pt>
              </c:strCache>
            </c:strRef>
          </c:cat>
          <c:val>
            <c:numRef>
              <c:f>'PT Pie Chart '!$B$7:$B$16</c:f>
              <c:numCache>
                <c:formatCode>General</c:formatCode>
                <c:ptCount val="10"/>
                <c:pt idx="0">
                  <c:v>52</c:v>
                </c:pt>
                <c:pt idx="1">
                  <c:v>228</c:v>
                </c:pt>
                <c:pt idx="2">
                  <c:v>0</c:v>
                </c:pt>
                <c:pt idx="3">
                  <c:v>0</c:v>
                </c:pt>
                <c:pt idx="4">
                  <c:v>30</c:v>
                </c:pt>
                <c:pt idx="5">
                  <c:v>124</c:v>
                </c:pt>
                <c:pt idx="6">
                  <c:v>119</c:v>
                </c:pt>
                <c:pt idx="7">
                  <c:v>148</c:v>
                </c:pt>
                <c:pt idx="8">
                  <c:v>120</c:v>
                </c:pt>
                <c:pt idx="9">
                  <c:v>597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07-4D4D-A465-09EAF717C99B}"/>
            </c:ext>
          </c:extLst>
        </c:ser>
        <c:dLbls>
          <c:dLblPos val="ctr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Data val="1"/>
        <c14:dropZoneSeries val="1"/>
        <c14:dropZonesVisible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[Copy of GP Transect and Quadrat Data 2021.xlsx]PT Plant by depth!PivotTable1</c:name>
    <c:fmtId val="3"/>
  </c:pivotSource>
  <c:chart>
    <c:title>
      <c:layout/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marker>
          <c:symbol val="none"/>
        </c:marker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  <c:pivotFmt>
        <c:idx val="18"/>
        <c:marker>
          <c:symbol val="none"/>
        </c:marker>
      </c:pivotFmt>
      <c:pivotFmt>
        <c:idx val="19"/>
        <c:marker>
          <c:symbol val="none"/>
        </c:marker>
      </c:pivotFmt>
    </c:pivotFmts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'PT Plant by depth'!$B$5</c:f>
              <c:strCache>
                <c:ptCount val="1"/>
                <c:pt idx="0">
                  <c:v>Sum of EWM</c:v>
                </c:pt>
              </c:strCache>
            </c:strRef>
          </c:tx>
          <c:invertIfNegative val="0"/>
          <c:cat>
            <c:multiLvlStrRef>
              <c:f>'PT Plant by depth'!$A$6:$A$18</c:f>
              <c:multiLvlStrCache>
                <c:ptCount val="9"/>
                <c:lvl>
                  <c:pt idx="0">
                    <c:v>7</c:v>
                  </c:pt>
                  <c:pt idx="1">
                    <c:v>8</c:v>
                  </c:pt>
                  <c:pt idx="2">
                    <c:v>4</c:v>
                  </c:pt>
                  <c:pt idx="3">
                    <c:v>5</c:v>
                  </c:pt>
                  <c:pt idx="4">
                    <c:v>10</c:v>
                  </c:pt>
                  <c:pt idx="5">
                    <c:v>3</c:v>
                  </c:pt>
                  <c:pt idx="6">
                    <c:v>4</c:v>
                  </c:pt>
                  <c:pt idx="7">
                    <c:v>5</c:v>
                  </c:pt>
                  <c:pt idx="8">
                    <c:v>12</c:v>
                  </c:pt>
                </c:lvl>
                <c:lvl>
                  <c:pt idx="0">
                    <c:v>mud</c:v>
                  </c:pt>
                  <c:pt idx="2">
                    <c:v>rock</c:v>
                  </c:pt>
                  <c:pt idx="5">
                    <c:v>sand</c:v>
                  </c:pt>
                </c:lvl>
              </c:multiLvlStrCache>
            </c:multiLvlStrRef>
          </c:cat>
          <c:val>
            <c:numRef>
              <c:f>'PT Plant by depth'!$B$6:$B$18</c:f>
              <c:numCache>
                <c:formatCode>General</c:formatCode>
                <c:ptCount val="9"/>
                <c:pt idx="0">
                  <c:v>29</c:v>
                </c:pt>
                <c:pt idx="1">
                  <c:v>12</c:v>
                </c:pt>
                <c:pt idx="2">
                  <c:v>67</c:v>
                </c:pt>
                <c:pt idx="3">
                  <c:v>9</c:v>
                </c:pt>
                <c:pt idx="4">
                  <c:v>14</c:v>
                </c:pt>
                <c:pt idx="5">
                  <c:v>7</c:v>
                </c:pt>
                <c:pt idx="6">
                  <c:v>6</c:v>
                </c:pt>
                <c:pt idx="7">
                  <c:v>2</c:v>
                </c:pt>
                <c:pt idx="8">
                  <c:v>82</c:v>
                </c:pt>
              </c:numCache>
            </c:numRef>
          </c:val>
        </c:ser>
        <c:ser>
          <c:idx val="1"/>
          <c:order val="1"/>
          <c:tx>
            <c:strRef>
              <c:f>'PT Plant by depth'!$C$5</c:f>
              <c:strCache>
                <c:ptCount val="1"/>
                <c:pt idx="0">
                  <c:v>Sum of Naiads</c:v>
                </c:pt>
              </c:strCache>
            </c:strRef>
          </c:tx>
          <c:invertIfNegative val="0"/>
          <c:cat>
            <c:multiLvlStrRef>
              <c:f>'PT Plant by depth'!$A$6:$A$18</c:f>
              <c:multiLvlStrCache>
                <c:ptCount val="9"/>
                <c:lvl>
                  <c:pt idx="0">
                    <c:v>7</c:v>
                  </c:pt>
                  <c:pt idx="1">
                    <c:v>8</c:v>
                  </c:pt>
                  <c:pt idx="2">
                    <c:v>4</c:v>
                  </c:pt>
                  <c:pt idx="3">
                    <c:v>5</c:v>
                  </c:pt>
                  <c:pt idx="4">
                    <c:v>10</c:v>
                  </c:pt>
                  <c:pt idx="5">
                    <c:v>3</c:v>
                  </c:pt>
                  <c:pt idx="6">
                    <c:v>4</c:v>
                  </c:pt>
                  <c:pt idx="7">
                    <c:v>5</c:v>
                  </c:pt>
                  <c:pt idx="8">
                    <c:v>12</c:v>
                  </c:pt>
                </c:lvl>
                <c:lvl>
                  <c:pt idx="0">
                    <c:v>mud</c:v>
                  </c:pt>
                  <c:pt idx="2">
                    <c:v>rock</c:v>
                  </c:pt>
                  <c:pt idx="5">
                    <c:v>sand</c:v>
                  </c:pt>
                </c:lvl>
              </c:multiLvlStrCache>
            </c:multiLvlStrRef>
          </c:cat>
          <c:val>
            <c:numRef>
              <c:f>'PT Plant by depth'!$C$6:$C$18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0</c:v>
                </c:pt>
                <c:pt idx="5">
                  <c:v>0</c:v>
                </c:pt>
                <c:pt idx="6">
                  <c:v>9</c:v>
                </c:pt>
                <c:pt idx="7">
                  <c:v>17</c:v>
                </c:pt>
                <c:pt idx="8">
                  <c:v>17</c:v>
                </c:pt>
              </c:numCache>
            </c:numRef>
          </c:val>
        </c:ser>
        <c:ser>
          <c:idx val="2"/>
          <c:order val="2"/>
          <c:tx>
            <c:strRef>
              <c:f>'PT Plant by depth'!$D$5</c:f>
              <c:strCache>
                <c:ptCount val="1"/>
                <c:pt idx="0">
                  <c:v>Sum of TG</c:v>
                </c:pt>
              </c:strCache>
            </c:strRef>
          </c:tx>
          <c:invertIfNegative val="0"/>
          <c:cat>
            <c:multiLvlStrRef>
              <c:f>'PT Plant by depth'!$A$6:$A$18</c:f>
              <c:multiLvlStrCache>
                <c:ptCount val="9"/>
                <c:lvl>
                  <c:pt idx="0">
                    <c:v>7</c:v>
                  </c:pt>
                  <c:pt idx="1">
                    <c:v>8</c:v>
                  </c:pt>
                  <c:pt idx="2">
                    <c:v>4</c:v>
                  </c:pt>
                  <c:pt idx="3">
                    <c:v>5</c:v>
                  </c:pt>
                  <c:pt idx="4">
                    <c:v>10</c:v>
                  </c:pt>
                  <c:pt idx="5">
                    <c:v>3</c:v>
                  </c:pt>
                  <c:pt idx="6">
                    <c:v>4</c:v>
                  </c:pt>
                  <c:pt idx="7">
                    <c:v>5</c:v>
                  </c:pt>
                  <c:pt idx="8">
                    <c:v>12</c:v>
                  </c:pt>
                </c:lvl>
                <c:lvl>
                  <c:pt idx="0">
                    <c:v>mud</c:v>
                  </c:pt>
                  <c:pt idx="2">
                    <c:v>rock</c:v>
                  </c:pt>
                  <c:pt idx="5">
                    <c:v>sand</c:v>
                  </c:pt>
                </c:lvl>
              </c:multiLvlStrCache>
            </c:multiLvlStrRef>
          </c:cat>
          <c:val>
            <c:numRef>
              <c:f>'PT Plant by depth'!$D$6:$D$18</c:f>
              <c:numCache>
                <c:formatCode>General</c:formatCode>
                <c:ptCount val="9"/>
                <c:pt idx="0">
                  <c:v>71</c:v>
                </c:pt>
                <c:pt idx="1">
                  <c:v>33</c:v>
                </c:pt>
                <c:pt idx="2">
                  <c:v>161</c:v>
                </c:pt>
                <c:pt idx="3">
                  <c:v>34</c:v>
                </c:pt>
                <c:pt idx="4">
                  <c:v>27</c:v>
                </c:pt>
                <c:pt idx="5">
                  <c:v>2</c:v>
                </c:pt>
                <c:pt idx="6">
                  <c:v>45</c:v>
                </c:pt>
                <c:pt idx="7">
                  <c:v>10</c:v>
                </c:pt>
                <c:pt idx="8">
                  <c:v>214</c:v>
                </c:pt>
              </c:numCache>
            </c:numRef>
          </c:val>
        </c:ser>
        <c:ser>
          <c:idx val="3"/>
          <c:order val="3"/>
          <c:tx>
            <c:strRef>
              <c:f>'PT Plant by depth'!$E$5</c:f>
              <c:strCache>
                <c:ptCount val="1"/>
                <c:pt idx="0">
                  <c:v>Sum of CT</c:v>
                </c:pt>
              </c:strCache>
            </c:strRef>
          </c:tx>
          <c:invertIfNegative val="0"/>
          <c:cat>
            <c:multiLvlStrRef>
              <c:f>'PT Plant by depth'!$A$6:$A$18</c:f>
              <c:multiLvlStrCache>
                <c:ptCount val="9"/>
                <c:lvl>
                  <c:pt idx="0">
                    <c:v>7</c:v>
                  </c:pt>
                  <c:pt idx="1">
                    <c:v>8</c:v>
                  </c:pt>
                  <c:pt idx="2">
                    <c:v>4</c:v>
                  </c:pt>
                  <c:pt idx="3">
                    <c:v>5</c:v>
                  </c:pt>
                  <c:pt idx="4">
                    <c:v>10</c:v>
                  </c:pt>
                  <c:pt idx="5">
                    <c:v>3</c:v>
                  </c:pt>
                  <c:pt idx="6">
                    <c:v>4</c:v>
                  </c:pt>
                  <c:pt idx="7">
                    <c:v>5</c:v>
                  </c:pt>
                  <c:pt idx="8">
                    <c:v>12</c:v>
                  </c:pt>
                </c:lvl>
                <c:lvl>
                  <c:pt idx="0">
                    <c:v>mud</c:v>
                  </c:pt>
                  <c:pt idx="2">
                    <c:v>rock</c:v>
                  </c:pt>
                  <c:pt idx="5">
                    <c:v>sand</c:v>
                  </c:pt>
                </c:lvl>
              </c:multiLvlStrCache>
            </c:multiLvlStrRef>
          </c:cat>
          <c:val>
            <c:numRef>
              <c:f>'PT Plant by depth'!$E$6:$E$18</c:f>
              <c:numCache>
                <c:formatCode>General</c:formatCode>
                <c:ptCount val="9"/>
                <c:pt idx="0">
                  <c:v>22</c:v>
                </c:pt>
                <c:pt idx="1">
                  <c:v>28</c:v>
                </c:pt>
                <c:pt idx="2">
                  <c:v>38</c:v>
                </c:pt>
                <c:pt idx="3">
                  <c:v>0</c:v>
                </c:pt>
                <c:pt idx="4">
                  <c:v>32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4"/>
          <c:order val="4"/>
          <c:tx>
            <c:strRef>
              <c:f>'PT Plant by depth'!$F$5</c:f>
              <c:strCache>
                <c:ptCount val="1"/>
                <c:pt idx="0">
                  <c:v>Sum of CLPW</c:v>
                </c:pt>
              </c:strCache>
            </c:strRef>
          </c:tx>
          <c:invertIfNegative val="0"/>
          <c:cat>
            <c:multiLvlStrRef>
              <c:f>'PT Plant by depth'!$A$6:$A$18</c:f>
              <c:multiLvlStrCache>
                <c:ptCount val="9"/>
                <c:lvl>
                  <c:pt idx="0">
                    <c:v>7</c:v>
                  </c:pt>
                  <c:pt idx="1">
                    <c:v>8</c:v>
                  </c:pt>
                  <c:pt idx="2">
                    <c:v>4</c:v>
                  </c:pt>
                  <c:pt idx="3">
                    <c:v>5</c:v>
                  </c:pt>
                  <c:pt idx="4">
                    <c:v>10</c:v>
                  </c:pt>
                  <c:pt idx="5">
                    <c:v>3</c:v>
                  </c:pt>
                  <c:pt idx="6">
                    <c:v>4</c:v>
                  </c:pt>
                  <c:pt idx="7">
                    <c:v>5</c:v>
                  </c:pt>
                  <c:pt idx="8">
                    <c:v>12</c:v>
                  </c:pt>
                </c:lvl>
                <c:lvl>
                  <c:pt idx="0">
                    <c:v>mud</c:v>
                  </c:pt>
                  <c:pt idx="2">
                    <c:v>rock</c:v>
                  </c:pt>
                  <c:pt idx="5">
                    <c:v>sand</c:v>
                  </c:pt>
                </c:lvl>
              </c:multiLvlStrCache>
            </c:multiLvlStrRef>
          </c:cat>
          <c:val>
            <c:numRef>
              <c:f>'PT Plant by depth'!$F$6:$F$18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5"/>
          <c:order val="5"/>
          <c:tx>
            <c:strRef>
              <c:f>'PT Plant by depth'!$G$5</c:f>
              <c:strCache>
                <c:ptCount val="1"/>
                <c:pt idx="0">
                  <c:v>Sum of BLPW</c:v>
                </c:pt>
              </c:strCache>
            </c:strRef>
          </c:tx>
          <c:invertIfNegative val="0"/>
          <c:cat>
            <c:multiLvlStrRef>
              <c:f>'PT Plant by depth'!$A$6:$A$18</c:f>
              <c:multiLvlStrCache>
                <c:ptCount val="9"/>
                <c:lvl>
                  <c:pt idx="0">
                    <c:v>7</c:v>
                  </c:pt>
                  <c:pt idx="1">
                    <c:v>8</c:v>
                  </c:pt>
                  <c:pt idx="2">
                    <c:v>4</c:v>
                  </c:pt>
                  <c:pt idx="3">
                    <c:v>5</c:v>
                  </c:pt>
                  <c:pt idx="4">
                    <c:v>10</c:v>
                  </c:pt>
                  <c:pt idx="5">
                    <c:v>3</c:v>
                  </c:pt>
                  <c:pt idx="6">
                    <c:v>4</c:v>
                  </c:pt>
                  <c:pt idx="7">
                    <c:v>5</c:v>
                  </c:pt>
                  <c:pt idx="8">
                    <c:v>12</c:v>
                  </c:pt>
                </c:lvl>
                <c:lvl>
                  <c:pt idx="0">
                    <c:v>mud</c:v>
                  </c:pt>
                  <c:pt idx="2">
                    <c:v>rock</c:v>
                  </c:pt>
                  <c:pt idx="5">
                    <c:v>sand</c:v>
                  </c:pt>
                </c:lvl>
              </c:multiLvlStrCache>
            </c:multiLvlStrRef>
          </c:cat>
          <c:val>
            <c:numRef>
              <c:f>'PT Plant by depth'!$G$6:$G$18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6"/>
          <c:order val="6"/>
          <c:tx>
            <c:strRef>
              <c:f>'PT Plant by depth'!$H$5</c:f>
              <c:strCache>
                <c:ptCount val="1"/>
                <c:pt idx="0">
                  <c:v>Sum of TLPW</c:v>
                </c:pt>
              </c:strCache>
            </c:strRef>
          </c:tx>
          <c:invertIfNegative val="0"/>
          <c:cat>
            <c:multiLvlStrRef>
              <c:f>'PT Plant by depth'!$A$6:$A$18</c:f>
              <c:multiLvlStrCache>
                <c:ptCount val="9"/>
                <c:lvl>
                  <c:pt idx="0">
                    <c:v>7</c:v>
                  </c:pt>
                  <c:pt idx="1">
                    <c:v>8</c:v>
                  </c:pt>
                  <c:pt idx="2">
                    <c:v>4</c:v>
                  </c:pt>
                  <c:pt idx="3">
                    <c:v>5</c:v>
                  </c:pt>
                  <c:pt idx="4">
                    <c:v>10</c:v>
                  </c:pt>
                  <c:pt idx="5">
                    <c:v>3</c:v>
                  </c:pt>
                  <c:pt idx="6">
                    <c:v>4</c:v>
                  </c:pt>
                  <c:pt idx="7">
                    <c:v>5</c:v>
                  </c:pt>
                  <c:pt idx="8">
                    <c:v>12</c:v>
                  </c:pt>
                </c:lvl>
                <c:lvl>
                  <c:pt idx="0">
                    <c:v>mud</c:v>
                  </c:pt>
                  <c:pt idx="2">
                    <c:v>rock</c:v>
                  </c:pt>
                  <c:pt idx="5">
                    <c:v>sand</c:v>
                  </c:pt>
                </c:lvl>
              </c:multiLvlStrCache>
            </c:multiLvlStrRef>
          </c:cat>
          <c:val>
            <c:numRef>
              <c:f>'PT Plant by depth'!$H$6:$H$18</c:f>
              <c:numCache>
                <c:formatCode>General</c:formatCode>
                <c:ptCount val="9"/>
                <c:pt idx="0">
                  <c:v>10</c:v>
                </c:pt>
                <c:pt idx="1">
                  <c:v>10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</c:numCache>
            </c:numRef>
          </c:val>
        </c:ser>
        <c:ser>
          <c:idx val="7"/>
          <c:order val="7"/>
          <c:tx>
            <c:strRef>
              <c:f>'PT Plant by depth'!$I$5</c:f>
              <c:strCache>
                <c:ptCount val="1"/>
                <c:pt idx="0">
                  <c:v>Sum of Elodea</c:v>
                </c:pt>
              </c:strCache>
            </c:strRef>
          </c:tx>
          <c:invertIfNegative val="0"/>
          <c:cat>
            <c:multiLvlStrRef>
              <c:f>'PT Plant by depth'!$A$6:$A$18</c:f>
              <c:multiLvlStrCache>
                <c:ptCount val="9"/>
                <c:lvl>
                  <c:pt idx="0">
                    <c:v>7</c:v>
                  </c:pt>
                  <c:pt idx="1">
                    <c:v>8</c:v>
                  </c:pt>
                  <c:pt idx="2">
                    <c:v>4</c:v>
                  </c:pt>
                  <c:pt idx="3">
                    <c:v>5</c:v>
                  </c:pt>
                  <c:pt idx="4">
                    <c:v>10</c:v>
                  </c:pt>
                  <c:pt idx="5">
                    <c:v>3</c:v>
                  </c:pt>
                  <c:pt idx="6">
                    <c:v>4</c:v>
                  </c:pt>
                  <c:pt idx="7">
                    <c:v>5</c:v>
                  </c:pt>
                  <c:pt idx="8">
                    <c:v>12</c:v>
                  </c:pt>
                </c:lvl>
                <c:lvl>
                  <c:pt idx="0">
                    <c:v>mud</c:v>
                  </c:pt>
                  <c:pt idx="2">
                    <c:v>rock</c:v>
                  </c:pt>
                  <c:pt idx="5">
                    <c:v>sand</c:v>
                  </c:pt>
                </c:lvl>
              </c:multiLvlStrCache>
            </c:multiLvlStrRef>
          </c:cat>
          <c:val>
            <c:numRef>
              <c:f>'PT Plant by depth'!$I$6:$I$18</c:f>
              <c:numCache>
                <c:formatCode>General</c:formatCode>
                <c:ptCount val="9"/>
                <c:pt idx="0">
                  <c:v>8</c:v>
                </c:pt>
                <c:pt idx="1">
                  <c:v>0</c:v>
                </c:pt>
                <c:pt idx="2">
                  <c:v>8</c:v>
                </c:pt>
                <c:pt idx="3">
                  <c:v>13</c:v>
                </c:pt>
                <c:pt idx="4">
                  <c:v>5</c:v>
                </c:pt>
                <c:pt idx="5">
                  <c:v>1</c:v>
                </c:pt>
                <c:pt idx="6">
                  <c:v>21</c:v>
                </c:pt>
                <c:pt idx="7">
                  <c:v>26</c:v>
                </c:pt>
                <c:pt idx="8">
                  <c:v>42</c:v>
                </c:pt>
              </c:numCache>
            </c:numRef>
          </c:val>
        </c:ser>
        <c:ser>
          <c:idx val="8"/>
          <c:order val="8"/>
          <c:tx>
            <c:strRef>
              <c:f>'PT Plant by depth'!$J$5</c:f>
              <c:strCache>
                <c:ptCount val="1"/>
                <c:pt idx="0">
                  <c:v>Sum of MA</c:v>
                </c:pt>
              </c:strCache>
            </c:strRef>
          </c:tx>
          <c:invertIfNegative val="0"/>
          <c:cat>
            <c:multiLvlStrRef>
              <c:f>'PT Plant by depth'!$A$6:$A$18</c:f>
              <c:multiLvlStrCache>
                <c:ptCount val="9"/>
                <c:lvl>
                  <c:pt idx="0">
                    <c:v>7</c:v>
                  </c:pt>
                  <c:pt idx="1">
                    <c:v>8</c:v>
                  </c:pt>
                  <c:pt idx="2">
                    <c:v>4</c:v>
                  </c:pt>
                  <c:pt idx="3">
                    <c:v>5</c:v>
                  </c:pt>
                  <c:pt idx="4">
                    <c:v>10</c:v>
                  </c:pt>
                  <c:pt idx="5">
                    <c:v>3</c:v>
                  </c:pt>
                  <c:pt idx="6">
                    <c:v>4</c:v>
                  </c:pt>
                  <c:pt idx="7">
                    <c:v>5</c:v>
                  </c:pt>
                  <c:pt idx="8">
                    <c:v>12</c:v>
                  </c:pt>
                </c:lvl>
                <c:lvl>
                  <c:pt idx="0">
                    <c:v>mud</c:v>
                  </c:pt>
                  <c:pt idx="2">
                    <c:v>rock</c:v>
                  </c:pt>
                  <c:pt idx="5">
                    <c:v>sand</c:v>
                  </c:pt>
                </c:lvl>
              </c:multiLvlStrCache>
            </c:multiLvlStrRef>
          </c:cat>
          <c:val>
            <c:numRef>
              <c:f>'PT Plant by depth'!$J$6:$J$18</c:f>
              <c:numCache>
                <c:formatCode>General</c:formatCode>
                <c:ptCount val="9"/>
                <c:pt idx="0">
                  <c:v>12</c:v>
                </c:pt>
                <c:pt idx="1">
                  <c:v>0</c:v>
                </c:pt>
                <c:pt idx="2">
                  <c:v>15</c:v>
                </c:pt>
                <c:pt idx="3">
                  <c:v>5</c:v>
                </c:pt>
                <c:pt idx="4">
                  <c:v>18</c:v>
                </c:pt>
                <c:pt idx="5">
                  <c:v>2</c:v>
                </c:pt>
                <c:pt idx="6">
                  <c:v>17</c:v>
                </c:pt>
                <c:pt idx="7">
                  <c:v>12</c:v>
                </c:pt>
                <c:pt idx="8">
                  <c:v>38</c:v>
                </c:pt>
              </c:numCache>
            </c:numRef>
          </c:val>
        </c:ser>
        <c:ser>
          <c:idx val="9"/>
          <c:order val="9"/>
          <c:tx>
            <c:strRef>
              <c:f>'PT Plant by depth'!$K$5</c:f>
              <c:strCache>
                <c:ptCount val="1"/>
                <c:pt idx="0">
                  <c:v>Sum of BW</c:v>
                </c:pt>
              </c:strCache>
            </c:strRef>
          </c:tx>
          <c:invertIfNegative val="0"/>
          <c:cat>
            <c:multiLvlStrRef>
              <c:f>'PT Plant by depth'!$A$6:$A$18</c:f>
              <c:multiLvlStrCache>
                <c:ptCount val="9"/>
                <c:lvl>
                  <c:pt idx="0">
                    <c:v>7</c:v>
                  </c:pt>
                  <c:pt idx="1">
                    <c:v>8</c:v>
                  </c:pt>
                  <c:pt idx="2">
                    <c:v>4</c:v>
                  </c:pt>
                  <c:pt idx="3">
                    <c:v>5</c:v>
                  </c:pt>
                  <c:pt idx="4">
                    <c:v>10</c:v>
                  </c:pt>
                  <c:pt idx="5">
                    <c:v>3</c:v>
                  </c:pt>
                  <c:pt idx="6">
                    <c:v>4</c:v>
                  </c:pt>
                  <c:pt idx="7">
                    <c:v>5</c:v>
                  </c:pt>
                  <c:pt idx="8">
                    <c:v>12</c:v>
                  </c:pt>
                </c:lvl>
                <c:lvl>
                  <c:pt idx="0">
                    <c:v>mud</c:v>
                  </c:pt>
                  <c:pt idx="2">
                    <c:v>rock</c:v>
                  </c:pt>
                  <c:pt idx="5">
                    <c:v>sand</c:v>
                  </c:pt>
                </c:lvl>
              </c:multiLvlStrCache>
            </c:multiLvlStrRef>
          </c:cat>
          <c:val>
            <c:numRef>
              <c:f>'PT Plant by depth'!$K$6:$K$18</c:f>
              <c:numCache>
                <c:formatCode>General</c:formatCode>
                <c:ptCount val="9"/>
                <c:pt idx="0">
                  <c:v>23</c:v>
                </c:pt>
                <c:pt idx="1">
                  <c:v>14</c:v>
                </c:pt>
                <c:pt idx="2">
                  <c:v>70</c:v>
                </c:pt>
                <c:pt idx="3">
                  <c:v>32</c:v>
                </c:pt>
                <c:pt idx="4">
                  <c:v>0</c:v>
                </c:pt>
                <c:pt idx="5">
                  <c:v>1</c:v>
                </c:pt>
                <c:pt idx="6">
                  <c:v>5</c:v>
                </c:pt>
                <c:pt idx="7">
                  <c:v>0</c:v>
                </c:pt>
                <c:pt idx="8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37004544"/>
        <c:axId val="137006080"/>
      </c:barChart>
      <c:catAx>
        <c:axId val="137004544"/>
        <c:scaling>
          <c:orientation val="minMax"/>
        </c:scaling>
        <c:delete val="0"/>
        <c:axPos val="l"/>
        <c:majorTickMark val="none"/>
        <c:minorTickMark val="none"/>
        <c:tickLblPos val="nextTo"/>
        <c:crossAx val="137006080"/>
        <c:crosses val="autoZero"/>
        <c:auto val="1"/>
        <c:lblAlgn val="ctr"/>
        <c:lblOffset val="100"/>
        <c:noMultiLvlLbl val="0"/>
      </c:catAx>
      <c:valAx>
        <c:axId val="137006080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crossAx val="1370045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[Copy of GP Transect and Quadrat Data 2021.xlsx]PT Plant by bottom type!PivotTable1</c:name>
    <c:fmtId val="1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marker>
          <c:symbol val="none"/>
        </c:marker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  <c:pivotFmt>
        <c:idx val="18"/>
        <c:marker>
          <c:symbol val="none"/>
        </c:marker>
      </c:pivotFmt>
      <c:pivotFmt>
        <c:idx val="19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'PT Plant by bottom type'!$B$5</c:f>
              <c:strCache>
                <c:ptCount val="1"/>
                <c:pt idx="0">
                  <c:v>Sum of EWM</c:v>
                </c:pt>
              </c:strCache>
            </c:strRef>
          </c:tx>
          <c:invertIfNegative val="0"/>
          <c:cat>
            <c:strRef>
              <c:f>'PT Plant by bottom type'!$A$6:$A$9</c:f>
              <c:strCache>
                <c:ptCount val="3"/>
                <c:pt idx="0">
                  <c:v>mud</c:v>
                </c:pt>
                <c:pt idx="1">
                  <c:v>rock</c:v>
                </c:pt>
                <c:pt idx="2">
                  <c:v>sand</c:v>
                </c:pt>
              </c:strCache>
            </c:strRef>
          </c:cat>
          <c:val>
            <c:numRef>
              <c:f>'PT Plant by bottom type'!$B$6:$B$9</c:f>
              <c:numCache>
                <c:formatCode>General</c:formatCode>
                <c:ptCount val="3"/>
                <c:pt idx="0">
                  <c:v>41</c:v>
                </c:pt>
                <c:pt idx="1">
                  <c:v>90</c:v>
                </c:pt>
                <c:pt idx="2">
                  <c:v>97</c:v>
                </c:pt>
              </c:numCache>
            </c:numRef>
          </c:val>
        </c:ser>
        <c:ser>
          <c:idx val="1"/>
          <c:order val="1"/>
          <c:tx>
            <c:strRef>
              <c:f>'PT Plant by bottom type'!$C$5</c:f>
              <c:strCache>
                <c:ptCount val="1"/>
                <c:pt idx="0">
                  <c:v>Sum of Naiads</c:v>
                </c:pt>
              </c:strCache>
            </c:strRef>
          </c:tx>
          <c:invertIfNegative val="0"/>
          <c:cat>
            <c:strRef>
              <c:f>'PT Plant by bottom type'!$A$6:$A$9</c:f>
              <c:strCache>
                <c:ptCount val="3"/>
                <c:pt idx="0">
                  <c:v>mud</c:v>
                </c:pt>
                <c:pt idx="1">
                  <c:v>rock</c:v>
                </c:pt>
                <c:pt idx="2">
                  <c:v>sand</c:v>
                </c:pt>
              </c:strCache>
            </c:strRef>
          </c:cat>
          <c:val>
            <c:numRef>
              <c:f>'PT Plant by bottom type'!$C$6:$C$9</c:f>
              <c:numCache>
                <c:formatCode>General</c:formatCode>
                <c:ptCount val="3"/>
                <c:pt idx="0">
                  <c:v>0</c:v>
                </c:pt>
                <c:pt idx="1">
                  <c:v>9</c:v>
                </c:pt>
                <c:pt idx="2">
                  <c:v>43</c:v>
                </c:pt>
              </c:numCache>
            </c:numRef>
          </c:val>
        </c:ser>
        <c:ser>
          <c:idx val="2"/>
          <c:order val="2"/>
          <c:tx>
            <c:strRef>
              <c:f>'PT Plant by bottom type'!$D$5</c:f>
              <c:strCache>
                <c:ptCount val="1"/>
                <c:pt idx="0">
                  <c:v>Sum of TG</c:v>
                </c:pt>
              </c:strCache>
            </c:strRef>
          </c:tx>
          <c:invertIfNegative val="0"/>
          <c:cat>
            <c:strRef>
              <c:f>'PT Plant by bottom type'!$A$6:$A$9</c:f>
              <c:strCache>
                <c:ptCount val="3"/>
                <c:pt idx="0">
                  <c:v>mud</c:v>
                </c:pt>
                <c:pt idx="1">
                  <c:v>rock</c:v>
                </c:pt>
                <c:pt idx="2">
                  <c:v>sand</c:v>
                </c:pt>
              </c:strCache>
            </c:strRef>
          </c:cat>
          <c:val>
            <c:numRef>
              <c:f>'PT Plant by bottom type'!$D$6:$D$9</c:f>
              <c:numCache>
                <c:formatCode>General</c:formatCode>
                <c:ptCount val="3"/>
                <c:pt idx="0">
                  <c:v>104</c:v>
                </c:pt>
                <c:pt idx="1">
                  <c:v>222</c:v>
                </c:pt>
                <c:pt idx="2">
                  <c:v>271</c:v>
                </c:pt>
              </c:numCache>
            </c:numRef>
          </c:val>
        </c:ser>
        <c:ser>
          <c:idx val="3"/>
          <c:order val="3"/>
          <c:tx>
            <c:strRef>
              <c:f>'PT Plant by bottom type'!$E$5</c:f>
              <c:strCache>
                <c:ptCount val="1"/>
                <c:pt idx="0">
                  <c:v>Sum of CT</c:v>
                </c:pt>
              </c:strCache>
            </c:strRef>
          </c:tx>
          <c:invertIfNegative val="0"/>
          <c:cat>
            <c:strRef>
              <c:f>'PT Plant by bottom type'!$A$6:$A$9</c:f>
              <c:strCache>
                <c:ptCount val="3"/>
                <c:pt idx="0">
                  <c:v>mud</c:v>
                </c:pt>
                <c:pt idx="1">
                  <c:v>rock</c:v>
                </c:pt>
                <c:pt idx="2">
                  <c:v>sand</c:v>
                </c:pt>
              </c:strCache>
            </c:strRef>
          </c:cat>
          <c:val>
            <c:numRef>
              <c:f>'PT Plant by bottom type'!$E$6:$E$9</c:f>
              <c:numCache>
                <c:formatCode>General</c:formatCode>
                <c:ptCount val="3"/>
                <c:pt idx="0">
                  <c:v>50</c:v>
                </c:pt>
                <c:pt idx="1">
                  <c:v>70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'PT Plant by bottom type'!$F$5</c:f>
              <c:strCache>
                <c:ptCount val="1"/>
                <c:pt idx="0">
                  <c:v>Sum of CLPW</c:v>
                </c:pt>
              </c:strCache>
            </c:strRef>
          </c:tx>
          <c:invertIfNegative val="0"/>
          <c:cat>
            <c:strRef>
              <c:f>'PT Plant by bottom type'!$A$6:$A$9</c:f>
              <c:strCache>
                <c:ptCount val="3"/>
                <c:pt idx="0">
                  <c:v>mud</c:v>
                </c:pt>
                <c:pt idx="1">
                  <c:v>rock</c:v>
                </c:pt>
                <c:pt idx="2">
                  <c:v>sand</c:v>
                </c:pt>
              </c:strCache>
            </c:strRef>
          </c:cat>
          <c:val>
            <c:numRef>
              <c:f>'PT Plant by bottom type'!$F$6:$F$9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5"/>
          <c:order val="5"/>
          <c:tx>
            <c:strRef>
              <c:f>'PT Plant by bottom type'!$G$5</c:f>
              <c:strCache>
                <c:ptCount val="1"/>
                <c:pt idx="0">
                  <c:v>Sum of BLPW</c:v>
                </c:pt>
              </c:strCache>
            </c:strRef>
          </c:tx>
          <c:invertIfNegative val="0"/>
          <c:cat>
            <c:strRef>
              <c:f>'PT Plant by bottom type'!$A$6:$A$9</c:f>
              <c:strCache>
                <c:ptCount val="3"/>
                <c:pt idx="0">
                  <c:v>mud</c:v>
                </c:pt>
                <c:pt idx="1">
                  <c:v>rock</c:v>
                </c:pt>
                <c:pt idx="2">
                  <c:v>sand</c:v>
                </c:pt>
              </c:strCache>
            </c:strRef>
          </c:cat>
          <c:val>
            <c:numRef>
              <c:f>'PT Plant by bottom type'!$G$6:$G$9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6"/>
          <c:order val="6"/>
          <c:tx>
            <c:strRef>
              <c:f>'PT Plant by bottom type'!$H$5</c:f>
              <c:strCache>
                <c:ptCount val="1"/>
                <c:pt idx="0">
                  <c:v>Sum of TLPW</c:v>
                </c:pt>
              </c:strCache>
            </c:strRef>
          </c:tx>
          <c:invertIfNegative val="0"/>
          <c:cat>
            <c:strRef>
              <c:f>'PT Plant by bottom type'!$A$6:$A$9</c:f>
              <c:strCache>
                <c:ptCount val="3"/>
                <c:pt idx="0">
                  <c:v>mud</c:v>
                </c:pt>
                <c:pt idx="1">
                  <c:v>rock</c:v>
                </c:pt>
                <c:pt idx="2">
                  <c:v>sand</c:v>
                </c:pt>
              </c:strCache>
            </c:strRef>
          </c:cat>
          <c:val>
            <c:numRef>
              <c:f>'PT Plant by bottom type'!$H$6:$H$9</c:f>
              <c:numCache>
                <c:formatCode>General</c:formatCode>
                <c:ptCount val="3"/>
                <c:pt idx="0">
                  <c:v>20</c:v>
                </c:pt>
                <c:pt idx="1">
                  <c:v>3</c:v>
                </c:pt>
                <c:pt idx="2">
                  <c:v>7</c:v>
                </c:pt>
              </c:numCache>
            </c:numRef>
          </c:val>
        </c:ser>
        <c:ser>
          <c:idx val="7"/>
          <c:order val="7"/>
          <c:tx>
            <c:strRef>
              <c:f>'PT Plant by bottom type'!$I$5</c:f>
              <c:strCache>
                <c:ptCount val="1"/>
                <c:pt idx="0">
                  <c:v>Sum of Elodea</c:v>
                </c:pt>
              </c:strCache>
            </c:strRef>
          </c:tx>
          <c:invertIfNegative val="0"/>
          <c:cat>
            <c:strRef>
              <c:f>'PT Plant by bottom type'!$A$6:$A$9</c:f>
              <c:strCache>
                <c:ptCount val="3"/>
                <c:pt idx="0">
                  <c:v>mud</c:v>
                </c:pt>
                <c:pt idx="1">
                  <c:v>rock</c:v>
                </c:pt>
                <c:pt idx="2">
                  <c:v>sand</c:v>
                </c:pt>
              </c:strCache>
            </c:strRef>
          </c:cat>
          <c:val>
            <c:numRef>
              <c:f>'PT Plant by bottom type'!$I$6:$I$9</c:f>
              <c:numCache>
                <c:formatCode>General</c:formatCode>
                <c:ptCount val="3"/>
                <c:pt idx="0">
                  <c:v>8</c:v>
                </c:pt>
                <c:pt idx="1">
                  <c:v>26</c:v>
                </c:pt>
                <c:pt idx="2">
                  <c:v>90</c:v>
                </c:pt>
              </c:numCache>
            </c:numRef>
          </c:val>
        </c:ser>
        <c:ser>
          <c:idx val="8"/>
          <c:order val="8"/>
          <c:tx>
            <c:strRef>
              <c:f>'PT Plant by bottom type'!$J$5</c:f>
              <c:strCache>
                <c:ptCount val="1"/>
                <c:pt idx="0">
                  <c:v>Sum of MA</c:v>
                </c:pt>
              </c:strCache>
            </c:strRef>
          </c:tx>
          <c:invertIfNegative val="0"/>
          <c:cat>
            <c:strRef>
              <c:f>'PT Plant by bottom type'!$A$6:$A$9</c:f>
              <c:strCache>
                <c:ptCount val="3"/>
                <c:pt idx="0">
                  <c:v>mud</c:v>
                </c:pt>
                <c:pt idx="1">
                  <c:v>rock</c:v>
                </c:pt>
                <c:pt idx="2">
                  <c:v>sand</c:v>
                </c:pt>
              </c:strCache>
            </c:strRef>
          </c:cat>
          <c:val>
            <c:numRef>
              <c:f>'PT Plant by bottom type'!$J$6:$J$9</c:f>
              <c:numCache>
                <c:formatCode>General</c:formatCode>
                <c:ptCount val="3"/>
                <c:pt idx="0">
                  <c:v>12</c:v>
                </c:pt>
                <c:pt idx="1">
                  <c:v>38</c:v>
                </c:pt>
                <c:pt idx="2">
                  <c:v>69</c:v>
                </c:pt>
              </c:numCache>
            </c:numRef>
          </c:val>
        </c:ser>
        <c:ser>
          <c:idx val="9"/>
          <c:order val="9"/>
          <c:tx>
            <c:strRef>
              <c:f>'PT Plant by bottom type'!$K$5</c:f>
              <c:strCache>
                <c:ptCount val="1"/>
                <c:pt idx="0">
                  <c:v>Sum of BW</c:v>
                </c:pt>
              </c:strCache>
            </c:strRef>
          </c:tx>
          <c:invertIfNegative val="0"/>
          <c:cat>
            <c:strRef>
              <c:f>'PT Plant by bottom type'!$A$6:$A$9</c:f>
              <c:strCache>
                <c:ptCount val="3"/>
                <c:pt idx="0">
                  <c:v>mud</c:v>
                </c:pt>
                <c:pt idx="1">
                  <c:v>rock</c:v>
                </c:pt>
                <c:pt idx="2">
                  <c:v>sand</c:v>
                </c:pt>
              </c:strCache>
            </c:strRef>
          </c:cat>
          <c:val>
            <c:numRef>
              <c:f>'PT Plant by bottom type'!$K$6:$K$9</c:f>
              <c:numCache>
                <c:formatCode>General</c:formatCode>
                <c:ptCount val="3"/>
                <c:pt idx="0">
                  <c:v>37</c:v>
                </c:pt>
                <c:pt idx="1">
                  <c:v>102</c:v>
                </c:pt>
                <c:pt idx="2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911872"/>
        <c:axId val="136913664"/>
      </c:barChart>
      <c:catAx>
        <c:axId val="136911872"/>
        <c:scaling>
          <c:orientation val="minMax"/>
        </c:scaling>
        <c:delete val="0"/>
        <c:axPos val="b"/>
        <c:majorTickMark val="out"/>
        <c:minorTickMark val="none"/>
        <c:tickLblPos val="nextTo"/>
        <c:crossAx val="136913664"/>
        <c:crosses val="autoZero"/>
        <c:auto val="1"/>
        <c:lblAlgn val="ctr"/>
        <c:lblOffset val="100"/>
        <c:noMultiLvlLbl val="0"/>
      </c:catAx>
      <c:valAx>
        <c:axId val="1369136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69118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[Copy of GP Transect and Quadrat Data 2021.xlsx]Inflow Growth!PivotTable2</c:name>
    <c:fmtId val="1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Inflow Area</a:t>
            </a:r>
            <a:r>
              <a:rPr lang="en-US" baseline="0"/>
              <a:t> vs Standard Area Growth</a:t>
            </a:r>
            <a:endParaRPr lang="en-US"/>
          </a:p>
        </c:rich>
      </c:tx>
      <c:layout/>
      <c:overlay val="0"/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marker>
          <c:symbol val="none"/>
        </c:marker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  <c:pivotFmt>
        <c:idx val="18"/>
        <c:marker>
          <c:symbol val="none"/>
        </c:marker>
      </c:pivotFmt>
      <c:pivotFmt>
        <c:idx val="19"/>
        <c:marker>
          <c:symbol val="none"/>
        </c:marker>
      </c:pivotFmt>
      <c:pivotFmt>
        <c:idx val="20"/>
        <c:marker>
          <c:symbol val="none"/>
        </c:marker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'Inflow Growth'!$B$6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multiLvlStrRef>
              <c:f>'Inflow Growth'!$A$7:$A$41</c:f>
              <c:multiLvlStrCache>
                <c:ptCount val="22"/>
                <c:lvl>
                  <c:pt idx="0">
                    <c:v>Sum of EWM2</c:v>
                  </c:pt>
                  <c:pt idx="1">
                    <c:v>Sum of EWM</c:v>
                  </c:pt>
                  <c:pt idx="2">
                    <c:v>Sum of Naiads</c:v>
                  </c:pt>
                  <c:pt idx="3">
                    <c:v>Sum of TG</c:v>
                  </c:pt>
                  <c:pt idx="4">
                    <c:v>Sum of CT</c:v>
                  </c:pt>
                  <c:pt idx="5">
                    <c:v>Sum of CLPW</c:v>
                  </c:pt>
                  <c:pt idx="6">
                    <c:v>Sum of BLPW</c:v>
                  </c:pt>
                  <c:pt idx="7">
                    <c:v>Sum of TLPW</c:v>
                  </c:pt>
                  <c:pt idx="8">
                    <c:v>Sum of Elodea</c:v>
                  </c:pt>
                  <c:pt idx="9">
                    <c:v>Sum of MA</c:v>
                  </c:pt>
                  <c:pt idx="10">
                    <c:v>Sum of BW</c:v>
                  </c:pt>
                  <c:pt idx="11">
                    <c:v>Sum of EWM2</c:v>
                  </c:pt>
                  <c:pt idx="12">
                    <c:v>Sum of EWM</c:v>
                  </c:pt>
                  <c:pt idx="13">
                    <c:v>Sum of Naiads</c:v>
                  </c:pt>
                  <c:pt idx="14">
                    <c:v>Sum of TG</c:v>
                  </c:pt>
                  <c:pt idx="15">
                    <c:v>Sum of CT</c:v>
                  </c:pt>
                  <c:pt idx="16">
                    <c:v>Sum of CLPW</c:v>
                  </c:pt>
                  <c:pt idx="17">
                    <c:v>Sum of BLPW</c:v>
                  </c:pt>
                  <c:pt idx="18">
                    <c:v>Sum of TLPW</c:v>
                  </c:pt>
                  <c:pt idx="19">
                    <c:v>Sum of Elodea</c:v>
                  </c:pt>
                  <c:pt idx="20">
                    <c:v>Sum of MA</c:v>
                  </c:pt>
                  <c:pt idx="21">
                    <c:v>Sum of BW</c:v>
                  </c:pt>
                </c:lvl>
                <c:lvl>
                  <c:pt idx="0">
                    <c:v>no</c:v>
                  </c:pt>
                  <c:pt idx="11">
                    <c:v>yes</c:v>
                  </c:pt>
                </c:lvl>
              </c:multiLvlStrCache>
            </c:multiLvlStrRef>
          </c:cat>
          <c:val>
            <c:numRef>
              <c:f>'Inflow Growth'!$B$7:$B$41</c:f>
              <c:numCache>
                <c:formatCode>General</c:formatCode>
                <c:ptCount val="22"/>
                <c:pt idx="0">
                  <c:v>122</c:v>
                </c:pt>
                <c:pt idx="1">
                  <c:v>0.53508771929824561</c:v>
                </c:pt>
                <c:pt idx="2">
                  <c:v>0</c:v>
                </c:pt>
                <c:pt idx="3">
                  <c:v>296</c:v>
                </c:pt>
                <c:pt idx="4">
                  <c:v>50</c:v>
                </c:pt>
                <c:pt idx="5">
                  <c:v>0</c:v>
                </c:pt>
                <c:pt idx="6">
                  <c:v>0</c:v>
                </c:pt>
                <c:pt idx="7">
                  <c:v>20</c:v>
                </c:pt>
                <c:pt idx="8">
                  <c:v>33</c:v>
                </c:pt>
                <c:pt idx="9">
                  <c:v>49</c:v>
                </c:pt>
                <c:pt idx="10">
                  <c:v>0.30405405405405406</c:v>
                </c:pt>
                <c:pt idx="11">
                  <c:v>106</c:v>
                </c:pt>
                <c:pt idx="12">
                  <c:v>0.46491228070175439</c:v>
                </c:pt>
                <c:pt idx="13">
                  <c:v>1</c:v>
                </c:pt>
                <c:pt idx="14">
                  <c:v>301</c:v>
                </c:pt>
                <c:pt idx="15">
                  <c:v>70</c:v>
                </c:pt>
                <c:pt idx="16">
                  <c:v>0</c:v>
                </c:pt>
                <c:pt idx="17">
                  <c:v>0</c:v>
                </c:pt>
                <c:pt idx="18">
                  <c:v>10</c:v>
                </c:pt>
                <c:pt idx="19">
                  <c:v>91</c:v>
                </c:pt>
                <c:pt idx="20">
                  <c:v>70</c:v>
                </c:pt>
                <c:pt idx="21">
                  <c:v>0.69594594594594594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38548352"/>
        <c:axId val="138549888"/>
      </c:barChart>
      <c:catAx>
        <c:axId val="138548352"/>
        <c:scaling>
          <c:orientation val="minMax"/>
        </c:scaling>
        <c:delete val="0"/>
        <c:axPos val="b"/>
        <c:majorTickMark val="none"/>
        <c:minorTickMark val="none"/>
        <c:tickLblPos val="nextTo"/>
        <c:crossAx val="138549888"/>
        <c:crosses val="autoZero"/>
        <c:auto val="1"/>
        <c:lblAlgn val="ctr"/>
        <c:lblOffset val="100"/>
        <c:noMultiLvlLbl val="0"/>
      </c:catAx>
      <c:valAx>
        <c:axId val="13854988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38548352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0"/>
  </c:chart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[Copy of GP Transect and Quadrat Data 2021.xlsx]PT by Plant (2)!PivotTable5</c:name>
    <c:fmtId val="5"/>
  </c:pivotSource>
  <c:chart>
    <c:title>
      <c:layout/>
      <c:overlay val="0"/>
    </c:title>
    <c:autoTitleDeleted val="0"/>
    <c:pivotFmts>
      <c:pivotFmt>
        <c:idx val="0"/>
        <c:marker>
          <c:symbol val="none"/>
        </c:marker>
      </c:pivotFmt>
    </c:pivotFmts>
    <c:plotArea>
      <c:layout/>
      <c:pieChart>
        <c:varyColors val="1"/>
        <c:ser>
          <c:idx val="0"/>
          <c:order val="0"/>
          <c:tx>
            <c:strRef>
              <c:f>'PT by Plant (2)'!$B$4</c:f>
              <c:strCache>
                <c:ptCount val="1"/>
                <c:pt idx="0">
                  <c:v>Total</c:v>
                </c:pt>
              </c:strCache>
            </c:strRef>
          </c:tx>
          <c:cat>
            <c:strRef>
              <c:f>'PT by Plant (2)'!$A$5:$A$14</c:f>
              <c:strCache>
                <c:ptCount val="10"/>
                <c:pt idx="0">
                  <c:v>EWM </c:v>
                </c:pt>
                <c:pt idx="1">
                  <c:v>CLPW </c:v>
                </c:pt>
                <c:pt idx="2">
                  <c:v>TLPW </c:v>
                </c:pt>
                <c:pt idx="3">
                  <c:v>BLPW </c:v>
                </c:pt>
                <c:pt idx="4">
                  <c:v>Elodea </c:v>
                </c:pt>
                <c:pt idx="5">
                  <c:v>TG </c:v>
                </c:pt>
                <c:pt idx="6">
                  <c:v>CT </c:v>
                </c:pt>
                <c:pt idx="7">
                  <c:v>Naiads </c:v>
                </c:pt>
                <c:pt idx="8">
                  <c:v>MA </c:v>
                </c:pt>
                <c:pt idx="9">
                  <c:v>BW </c:v>
                </c:pt>
              </c:strCache>
            </c:strRef>
          </c:cat>
          <c:val>
            <c:numRef>
              <c:f>'PT by Plant (2)'!$B$5:$B$14</c:f>
              <c:numCache>
                <c:formatCode>General</c:formatCode>
                <c:ptCount val="10"/>
                <c:pt idx="0">
                  <c:v>102</c:v>
                </c:pt>
                <c:pt idx="1">
                  <c:v>0</c:v>
                </c:pt>
                <c:pt idx="2">
                  <c:v>15</c:v>
                </c:pt>
                <c:pt idx="3">
                  <c:v>0</c:v>
                </c:pt>
                <c:pt idx="4">
                  <c:v>53</c:v>
                </c:pt>
                <c:pt idx="5">
                  <c:v>265</c:v>
                </c:pt>
                <c:pt idx="6">
                  <c:v>60</c:v>
                </c:pt>
                <c:pt idx="7">
                  <c:v>26</c:v>
                </c:pt>
                <c:pt idx="8">
                  <c:v>55</c:v>
                </c:pt>
                <c:pt idx="9">
                  <c:v>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7" right="0.7" top="0.75" bottom="0.75" header="0.3" footer="0.3"/>
  <pageSetup orientation="landscape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96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96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9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6480" cy="6289040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35A9CF37-B582-4A01-A46F-8A04FA87A3A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0.08369</cdr:x>
      <cdr:y>0.02676</cdr:y>
    </cdr:from>
    <cdr:to>
      <cdr:x>0.94451</cdr:x>
      <cdr:y>0.11922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="" xmlns:a16="http://schemas.microsoft.com/office/drawing/2014/main" id="{6D3D7618-36E3-444E-96F5-D2AD52DB8581}"/>
            </a:ext>
          </a:extLst>
        </cdr:cNvPr>
        <cdr:cNvSpPr txBox="1"/>
      </cdr:nvSpPr>
      <cdr:spPr>
        <a:xfrm xmlns:a="http://schemas.openxmlformats.org/drawingml/2006/main">
          <a:off x="727365" y="168315"/>
          <a:ext cx="7481454" cy="5814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800" b="1" baseline="0"/>
            <a:t>Submerged</a:t>
          </a:r>
          <a:r>
            <a:rPr lang="en-US" sz="1800" b="1"/>
            <a:t> Aquatic</a:t>
          </a:r>
          <a:r>
            <a:rPr lang="en-US" sz="1800" b="1" baseline="0"/>
            <a:t> Vascular Plant (SAV) Abundance </a:t>
          </a:r>
          <a:endParaRPr lang="en-US" sz="1800" b="1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6480" cy="6289040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9810F4B1-BAD5-4228-B91B-8A53E523D5C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6350</xdr:colOff>
      <xdr:row>7</xdr:row>
      <xdr:rowOff>76200</xdr:rowOff>
    </xdr:from>
    <xdr:to>
      <xdr:col>11</xdr:col>
      <xdr:colOff>76200</xdr:colOff>
      <xdr:row>26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9392E12A-D17B-7145-91B7-C9A301A76F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7856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7856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7856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712470</xdr:colOff>
      <xdr:row>2</xdr:row>
      <xdr:rowOff>167640</xdr:rowOff>
    </xdr:from>
    <xdr:to>
      <xdr:col>7</xdr:col>
      <xdr:colOff>529590</xdr:colOff>
      <xdr:row>17</xdr:row>
      <xdr:rowOff>53340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obbi" refreshedDate="44438.75774050926" createdVersion="6" refreshedVersion="4" minRefreshableVersion="3" recordCount="27">
  <cacheSource type="worksheet">
    <worksheetSource ref="A3:S30" sheet="Transect Data"/>
  </cacheSource>
  <cacheFields count="19">
    <cacheField name="Date" numFmtId="16">
      <sharedItems containsNonDate="0" containsDate="1" containsString="0" containsBlank="1" minDate="2020-07-15T00:00:00" maxDate="2021-08-29T00:00:00" count="17">
        <d v="2021-08-16T00:00:00"/>
        <d v="2021-08-17T00:00:00"/>
        <d v="2021-08-23T00:00:00"/>
        <d v="2021-08-24T00:00:00"/>
        <d v="2021-08-25T00:00:00"/>
        <d v="2021-08-26T00:00:00"/>
        <d v="2021-08-27T00:00:00"/>
        <d v="2021-08-28T00:00:00"/>
        <d v="2020-07-20T00:00:00"/>
        <d v="2020-07-21T00:00:00"/>
        <d v="2020-07-22T00:00:00"/>
        <d v="2020-07-27T00:00:00"/>
        <d v="2020-07-28T00:00:00"/>
        <m/>
        <d v="2020-07-29T00:00:00" u="1"/>
        <d v="2020-07-15T00:00:00" u="1"/>
        <d v="2020-07-16T00:00:00" u="1"/>
      </sharedItems>
    </cacheField>
    <cacheField name="Location" numFmtId="0">
      <sharedItems containsBlank="1" count="9">
        <s v="Swim Area"/>
        <s v="Shawgars Cove"/>
        <s v="East Shore"/>
        <s v="Swim Lanes"/>
        <s v="Outlet Cove"/>
        <s v="West Shore "/>
        <m/>
        <s v="East Shore " u="1"/>
        <s v="Point Comfort" u="1"/>
      </sharedItems>
    </cacheField>
    <cacheField name="Transect/Quadrat" numFmtId="0">
      <sharedItems containsBlank="1"/>
    </cacheField>
    <cacheField name="Depth" numFmtId="0">
      <sharedItems containsString="0" containsBlank="1" containsNumber="1" containsInteger="1" minValue="3" maxValue="15" count="11">
        <n v="5"/>
        <n v="4"/>
        <n v="8"/>
        <n v="10"/>
        <n v="3"/>
        <n v="12"/>
        <n v="7"/>
        <m/>
        <n v="15" u="1"/>
        <n v="6" u="1"/>
        <n v="11" u="1"/>
      </sharedItems>
    </cacheField>
    <cacheField name="Bottom Type" numFmtId="0">
      <sharedItems containsBlank="1"/>
    </cacheField>
    <cacheField name="Inflow Area" numFmtId="0">
      <sharedItems containsBlank="1"/>
    </cacheField>
    <cacheField name="Fish" numFmtId="0">
      <sharedItems containsBlank="1"/>
    </cacheField>
    <cacheField name="Invertebrates " numFmtId="0">
      <sharedItems containsBlank="1"/>
    </cacheField>
    <cacheField name="EWM" numFmtId="0">
      <sharedItems containsString="0" containsBlank="1" containsNumber="1" containsInteger="1" minValue="0" maxValue="30"/>
    </cacheField>
    <cacheField name="Naiads" numFmtId="0">
      <sharedItems containsString="0" containsBlank="1" containsNumber="1" containsInteger="1" minValue="0" maxValue="17"/>
    </cacheField>
    <cacheField name="TG" numFmtId="0">
      <sharedItems containsString="0" containsBlank="1" containsNumber="1" containsInteger="1" minValue="2" maxValue="81"/>
    </cacheField>
    <cacheField name="CT" numFmtId="0">
      <sharedItems containsString="0" containsBlank="1" containsNumber="1" containsInteger="1" minValue="0" maxValue="32"/>
    </cacheField>
    <cacheField name="CLPW" numFmtId="0">
      <sharedItems containsString="0" containsBlank="1" containsNumber="1" containsInteger="1" minValue="0" maxValue="0"/>
    </cacheField>
    <cacheField name="BLPW" numFmtId="0">
      <sharedItems containsString="0" containsBlank="1" containsNumber="1" containsInteger="1" minValue="0" maxValue="0"/>
    </cacheField>
    <cacheField name="TLPW" numFmtId="0">
      <sharedItems containsString="0" containsBlank="1" containsNumber="1" containsInteger="1" minValue="0" maxValue="10"/>
    </cacheField>
    <cacheField name="Elodea" numFmtId="0">
      <sharedItems containsString="0" containsBlank="1" containsNumber="1" containsInteger="1" minValue="0" maxValue="26"/>
    </cacheField>
    <cacheField name="MA" numFmtId="0">
      <sharedItems containsString="0" containsBlank="1" containsNumber="1" containsInteger="1" minValue="0" maxValue="18"/>
    </cacheField>
    <cacheField name="BW" numFmtId="0">
      <sharedItems containsString="0" containsBlank="1" containsNumber="1" containsInteger="1" minValue="0" maxValue="32"/>
    </cacheField>
    <cacheField name="Total" numFmtId="0">
      <sharedItems containsString="0" containsBlank="1" containsNumber="1" containsInteger="1" minValue="0" maxValue="12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Bobbi" refreshedDate="44438.758668287039" createdVersion="4" refreshedVersion="4" minRefreshableVersion="3" recordCount="25">
  <cacheSource type="worksheet">
    <worksheetSource ref="A3:S28" sheet="Transect Data"/>
  </cacheSource>
  <cacheFields count="19">
    <cacheField name="Date" numFmtId="16">
      <sharedItems containsSemiMixedTypes="0" containsNonDate="0" containsDate="1" containsString="0" minDate="2020-07-20T00:00:00" maxDate="2021-08-29T00:00:00" count="13">
        <d v="2021-08-16T00:00:00"/>
        <d v="2021-08-17T00:00:00"/>
        <d v="2021-08-23T00:00:00"/>
        <d v="2021-08-24T00:00:00"/>
        <d v="2021-08-25T00:00:00"/>
        <d v="2021-08-26T00:00:00"/>
        <d v="2021-08-27T00:00:00"/>
        <d v="2021-08-28T00:00:00"/>
        <d v="2020-07-20T00:00:00"/>
        <d v="2020-07-21T00:00:00"/>
        <d v="2020-07-22T00:00:00"/>
        <d v="2020-07-27T00:00:00"/>
        <d v="2020-07-28T00:00:00"/>
      </sharedItems>
    </cacheField>
    <cacheField name="Location" numFmtId="0">
      <sharedItems count="6">
        <s v="Swim Area"/>
        <s v="Shawgars Cove"/>
        <s v="East Shore"/>
        <s v="Swim Lanes"/>
        <s v="Outlet Cove"/>
        <s v="West Shore "/>
      </sharedItems>
    </cacheField>
    <cacheField name="Transect/Quadrat" numFmtId="0">
      <sharedItems count="25">
        <s v="T1"/>
        <s v="Q1"/>
        <s v="T2"/>
        <s v="Q2"/>
        <s v="T3"/>
        <s v="Q3"/>
        <s v="T4"/>
        <s v="Q4"/>
        <s v="T5"/>
        <s v="Q5"/>
        <s v="T6"/>
        <s v="Q6"/>
        <s v="T7"/>
        <s v="Q7"/>
        <s v="T8"/>
        <s v="Q8"/>
        <s v="T9"/>
        <s v="Q9"/>
        <s v="T10"/>
        <s v="Q10"/>
        <s v="T11"/>
        <s v="Q12"/>
        <s v="T13"/>
        <s v="Q13"/>
        <s v="T14"/>
      </sharedItems>
    </cacheField>
    <cacheField name="Depth" numFmtId="0">
      <sharedItems containsSemiMixedTypes="0" containsString="0" containsNumber="1" containsInteger="1" minValue="3" maxValue="12"/>
    </cacheField>
    <cacheField name="Bottom Type" numFmtId="0">
      <sharedItems/>
    </cacheField>
    <cacheField name="Inflow Area" numFmtId="0">
      <sharedItems/>
    </cacheField>
    <cacheField name="Fish" numFmtId="0">
      <sharedItems/>
    </cacheField>
    <cacheField name="Invertebrates " numFmtId="0">
      <sharedItems/>
    </cacheField>
    <cacheField name="EWM" numFmtId="0">
      <sharedItems containsSemiMixedTypes="0" containsString="0" containsNumber="1" containsInteger="1" minValue="0" maxValue="30"/>
    </cacheField>
    <cacheField name="Naiads" numFmtId="0">
      <sharedItems containsSemiMixedTypes="0" containsString="0" containsNumber="1" containsInteger="1" minValue="0" maxValue="17"/>
    </cacheField>
    <cacheField name="TG" numFmtId="0">
      <sharedItems containsSemiMixedTypes="0" containsString="0" containsNumber="1" containsInteger="1" minValue="2" maxValue="81"/>
    </cacheField>
    <cacheField name="CT" numFmtId="0">
      <sharedItems containsSemiMixedTypes="0" containsString="0" containsNumber="1" containsInteger="1" minValue="0" maxValue="32"/>
    </cacheField>
    <cacheField name="CLPW" numFmtId="0">
      <sharedItems containsSemiMixedTypes="0" containsString="0" containsNumber="1" containsInteger="1" minValue="0" maxValue="0"/>
    </cacheField>
    <cacheField name="BLPW" numFmtId="0">
      <sharedItems containsSemiMixedTypes="0" containsString="0" containsNumber="1" containsInteger="1" minValue="0" maxValue="0"/>
    </cacheField>
    <cacheField name="TLPW" numFmtId="0">
      <sharedItems containsSemiMixedTypes="0" containsString="0" containsNumber="1" containsInteger="1" minValue="0" maxValue="10"/>
    </cacheField>
    <cacheField name="Elodea" numFmtId="0">
      <sharedItems containsSemiMixedTypes="0" containsString="0" containsNumber="1" containsInteger="1" minValue="0" maxValue="26"/>
    </cacheField>
    <cacheField name="MA" numFmtId="0">
      <sharedItems containsSemiMixedTypes="0" containsString="0" containsNumber="1" containsInteger="1" minValue="0" maxValue="18"/>
    </cacheField>
    <cacheField name="BW" numFmtId="0">
      <sharedItems containsSemiMixedTypes="0" containsString="0" containsNumber="1" containsInteger="1" minValue="0" maxValue="32"/>
    </cacheField>
    <cacheField name="Total" numFmtId="0">
      <sharedItems containsSemiMixedTypes="0" containsString="0" containsNumber="1" containsInteger="1" minValue="13" maxValue="12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Bobbi" refreshedDate="44438.759675347224" createdVersion="4" refreshedVersion="4" minRefreshableVersion="3" recordCount="25">
  <cacheSource type="worksheet">
    <worksheetSource name="TD"/>
  </cacheSource>
  <cacheFields count="18">
    <cacheField name="Date" numFmtId="16">
      <sharedItems containsSemiMixedTypes="0" containsNonDate="0" containsDate="1" containsString="0" minDate="2020-07-20T00:00:00" maxDate="2021-08-29T00:00:00" count="13">
        <d v="2021-08-16T00:00:00"/>
        <d v="2021-08-17T00:00:00"/>
        <d v="2021-08-23T00:00:00"/>
        <d v="2021-08-24T00:00:00"/>
        <d v="2021-08-25T00:00:00"/>
        <d v="2021-08-26T00:00:00"/>
        <d v="2021-08-27T00:00:00"/>
        <d v="2021-08-28T00:00:00"/>
        <d v="2020-07-20T00:00:00"/>
        <d v="2020-07-21T00:00:00"/>
        <d v="2020-07-22T00:00:00"/>
        <d v="2020-07-27T00:00:00"/>
        <d v="2020-07-28T00:00:00"/>
      </sharedItems>
    </cacheField>
    <cacheField name="Location" numFmtId="0">
      <sharedItems count="6">
        <s v="Swim Area"/>
        <s v="Shawgars Cove"/>
        <s v="East Shore"/>
        <s v="Swim Lanes"/>
        <s v="Outlet Cove"/>
        <s v="West Shore "/>
      </sharedItems>
    </cacheField>
    <cacheField name="Transect/Quadrat" numFmtId="0">
      <sharedItems count="25">
        <s v="T1"/>
        <s v="Q1"/>
        <s v="T2"/>
        <s v="Q2"/>
        <s v="T3"/>
        <s v="Q3"/>
        <s v="T4"/>
        <s v="Q4"/>
        <s v="T5"/>
        <s v="Q5"/>
        <s v="T6"/>
        <s v="Q6"/>
        <s v="T7"/>
        <s v="Q7"/>
        <s v="T8"/>
        <s v="Q8"/>
        <s v="T9"/>
        <s v="Q9"/>
        <s v="T10"/>
        <s v="Q10"/>
        <s v="T11"/>
        <s v="Q12"/>
        <s v="T13"/>
        <s v="Q13"/>
        <s v="T14"/>
      </sharedItems>
    </cacheField>
    <cacheField name="Depth" numFmtId="0">
      <sharedItems containsSemiMixedTypes="0" containsString="0" containsNumber="1" containsInteger="1" minValue="3" maxValue="12" count="7">
        <n v="5"/>
        <n v="4"/>
        <n v="8"/>
        <n v="10"/>
        <n v="3"/>
        <n v="12"/>
        <n v="7"/>
      </sharedItems>
    </cacheField>
    <cacheField name="Bottom Type" numFmtId="0">
      <sharedItems count="3">
        <s v="sand"/>
        <s v="rock"/>
        <s v="mud"/>
      </sharedItems>
    </cacheField>
    <cacheField name="Inflow Area" numFmtId="0">
      <sharedItems count="2">
        <s v="yes"/>
        <s v="no"/>
      </sharedItems>
    </cacheField>
    <cacheField name="Fish" numFmtId="0">
      <sharedItems count="2">
        <s v="yes"/>
        <s v="no"/>
      </sharedItems>
    </cacheField>
    <cacheField name="Invertebrates " numFmtId="0">
      <sharedItems count="2">
        <s v="yes"/>
        <s v="no"/>
      </sharedItems>
    </cacheField>
    <cacheField name="EWM" numFmtId="0">
      <sharedItems containsSemiMixedTypes="0" containsString="0" containsNumber="1" containsInteger="1" minValue="0" maxValue="30" count="11">
        <n v="2"/>
        <n v="0"/>
        <n v="9"/>
        <n v="16"/>
        <n v="7"/>
        <n v="5"/>
        <n v="6"/>
        <n v="12"/>
        <n v="18"/>
        <n v="24"/>
        <n v="30"/>
      </sharedItems>
    </cacheField>
    <cacheField name="Naiads" numFmtId="0">
      <sharedItems containsSemiMixedTypes="0" containsString="0" containsNumber="1" containsInteger="1" minValue="0" maxValue="17" count="3">
        <n v="17"/>
        <n v="9"/>
        <n v="0"/>
      </sharedItems>
    </cacheField>
    <cacheField name="TG" numFmtId="0">
      <sharedItems containsSemiMixedTypes="0" containsString="0" containsNumber="1" containsInteger="1" minValue="2" maxValue="81" count="13">
        <n v="10"/>
        <n v="20"/>
        <n v="14"/>
        <n v="28"/>
        <n v="18"/>
        <n v="15"/>
        <n v="12"/>
        <n v="2"/>
        <n v="25"/>
        <n v="39"/>
        <n v="53"/>
        <n v="67"/>
        <n v="81"/>
      </sharedItems>
    </cacheField>
    <cacheField name="CT" numFmtId="0">
      <sharedItems containsSemiMixedTypes="0" containsString="0" containsNumber="1" containsInteger="1" minValue="0" maxValue="32" count="4">
        <n v="0"/>
        <n v="22"/>
        <n v="6"/>
        <n v="32"/>
      </sharedItems>
    </cacheField>
    <cacheField name="CLPW" numFmtId="0">
      <sharedItems containsSemiMixedTypes="0" containsString="0" containsNumber="1" containsInteger="1" minValue="0" maxValue="0" count="1">
        <n v="0"/>
      </sharedItems>
    </cacheField>
    <cacheField name="BLPW" numFmtId="0">
      <sharedItems containsSemiMixedTypes="0" containsString="0" containsNumber="1" containsInteger="1" minValue="0" maxValue="0" count="1">
        <n v="0"/>
      </sharedItems>
    </cacheField>
    <cacheField name="TLPW" numFmtId="0">
      <sharedItems containsSemiMixedTypes="0" containsString="0" containsNumber="1" containsInteger="1" minValue="0" maxValue="10" count="4">
        <n v="2"/>
        <n v="3"/>
        <n v="0"/>
        <n v="10"/>
      </sharedItems>
    </cacheField>
    <cacheField name="Elodea" numFmtId="0">
      <sharedItems containsSemiMixedTypes="0" containsString="0" containsNumber="1" containsInteger="1" minValue="0" maxValue="26" count="7">
        <n v="26"/>
        <n v="13"/>
        <n v="0"/>
        <n v="5"/>
        <n v="1"/>
        <n v="8"/>
        <n v="10"/>
      </sharedItems>
    </cacheField>
    <cacheField name="MA" numFmtId="0">
      <sharedItems containsSemiMixedTypes="0" containsString="0" containsNumber="1" containsInteger="1" minValue="0" maxValue="18" count="6">
        <n v="12"/>
        <n v="5"/>
        <n v="0"/>
        <n v="18"/>
        <n v="2"/>
        <n v="3"/>
      </sharedItems>
    </cacheField>
    <cacheField name="BW" numFmtId="0">
      <sharedItems containsSemiMixedTypes="0" containsString="0" containsNumber="1" containsInteger="1" minValue="0" maxValue="32" count="6">
        <n v="0"/>
        <n v="32"/>
        <n v="18"/>
        <n v="14"/>
        <n v="1"/>
        <n v="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">
  <r>
    <x v="0"/>
    <x v="0"/>
    <s v="T1"/>
    <x v="0"/>
    <s v="sand"/>
    <s v="yes"/>
    <s v="yes"/>
    <s v="yes"/>
    <n v="2"/>
    <n v="17"/>
    <n v="10"/>
    <n v="0"/>
    <n v="0"/>
    <n v="0"/>
    <n v="2"/>
    <n v="26"/>
    <n v="12"/>
    <n v="0"/>
    <n v="69"/>
  </r>
  <r>
    <x v="0"/>
    <x v="0"/>
    <s v="Q1"/>
    <x v="1"/>
    <s v="sand"/>
    <s v="yes"/>
    <s v="yes"/>
    <s v="yes"/>
    <n v="0"/>
    <n v="9"/>
    <n v="20"/>
    <n v="0"/>
    <n v="0"/>
    <n v="0"/>
    <n v="3"/>
    <n v="13"/>
    <n v="5"/>
    <n v="0"/>
    <n v="50"/>
  </r>
  <r>
    <x v="1"/>
    <x v="0"/>
    <s v="T2"/>
    <x v="1"/>
    <s v="rock"/>
    <s v="yes"/>
    <s v="no"/>
    <s v="no"/>
    <n v="9"/>
    <n v="0"/>
    <n v="14"/>
    <n v="0"/>
    <n v="0"/>
    <n v="0"/>
    <n v="0"/>
    <n v="0"/>
    <n v="0"/>
    <n v="32"/>
    <n v="55"/>
  </r>
  <r>
    <x v="1"/>
    <x v="0"/>
    <s v="Q2"/>
    <x v="1"/>
    <s v="rock"/>
    <s v="yes"/>
    <s v="no"/>
    <s v="no"/>
    <n v="16"/>
    <n v="0"/>
    <n v="28"/>
    <n v="0"/>
    <n v="0"/>
    <n v="0"/>
    <n v="0"/>
    <n v="0"/>
    <n v="0"/>
    <n v="18"/>
    <n v="62"/>
  </r>
  <r>
    <x v="2"/>
    <x v="0"/>
    <s v="T3"/>
    <x v="2"/>
    <s v="mud"/>
    <s v="no"/>
    <s v="yes"/>
    <s v="yes"/>
    <n v="7"/>
    <n v="0"/>
    <n v="18"/>
    <n v="22"/>
    <n v="0"/>
    <n v="0"/>
    <n v="10"/>
    <n v="0"/>
    <n v="0"/>
    <n v="0"/>
    <n v="57"/>
  </r>
  <r>
    <x v="3"/>
    <x v="0"/>
    <s v="Q3"/>
    <x v="2"/>
    <s v="mud"/>
    <s v="no"/>
    <s v="yes"/>
    <s v="yes"/>
    <n v="5"/>
    <n v="0"/>
    <n v="15"/>
    <n v="6"/>
    <n v="0"/>
    <n v="0"/>
    <n v="0"/>
    <n v="0"/>
    <n v="0"/>
    <n v="14"/>
    <n v="40"/>
  </r>
  <r>
    <x v="4"/>
    <x v="0"/>
    <s v="T4"/>
    <x v="3"/>
    <s v="rock"/>
    <s v="yes"/>
    <s v="no"/>
    <s v="yes"/>
    <n v="7"/>
    <n v="0"/>
    <n v="12"/>
    <n v="32"/>
    <n v="0"/>
    <n v="0"/>
    <n v="0"/>
    <n v="0"/>
    <n v="0"/>
    <n v="0"/>
    <n v="51"/>
  </r>
  <r>
    <x v="5"/>
    <x v="0"/>
    <s v="Q4"/>
    <x v="3"/>
    <s v="rock"/>
    <s v="yes"/>
    <s v="no"/>
    <s v="no"/>
    <n v="7"/>
    <n v="0"/>
    <n v="15"/>
    <n v="0"/>
    <n v="0"/>
    <n v="0"/>
    <n v="0"/>
    <n v="5"/>
    <n v="18"/>
    <n v="0"/>
    <n v="45"/>
  </r>
  <r>
    <x v="6"/>
    <x v="0"/>
    <s v="T5"/>
    <x v="4"/>
    <s v="sand"/>
    <s v="no"/>
    <s v="no"/>
    <s v="yes"/>
    <n v="7"/>
    <n v="0"/>
    <n v="2"/>
    <n v="0"/>
    <n v="0"/>
    <n v="0"/>
    <n v="0"/>
    <n v="1"/>
    <n v="2"/>
    <n v="1"/>
    <n v="13"/>
  </r>
  <r>
    <x v="7"/>
    <x v="0"/>
    <s v="Q5"/>
    <x v="1"/>
    <s v="sand"/>
    <s v="no"/>
    <s v="yes"/>
    <s v="yes"/>
    <n v="6"/>
    <n v="0"/>
    <n v="25"/>
    <n v="0"/>
    <n v="0"/>
    <n v="0"/>
    <n v="0"/>
    <n v="8"/>
    <n v="12"/>
    <n v="5"/>
    <n v="56"/>
  </r>
  <r>
    <x v="8"/>
    <x v="1"/>
    <s v="T6"/>
    <x v="5"/>
    <s v="sand"/>
    <s v="yes"/>
    <s v="yes"/>
    <s v="yes"/>
    <n v="12"/>
    <n v="0"/>
    <n v="39"/>
    <n v="0"/>
    <n v="0"/>
    <n v="0"/>
    <n v="0"/>
    <n v="0"/>
    <n v="3"/>
    <n v="1"/>
    <n v="55"/>
  </r>
  <r>
    <x v="8"/>
    <x v="1"/>
    <s v="Q6"/>
    <x v="5"/>
    <s v="sand"/>
    <s v="yes"/>
    <s v="yes"/>
    <s v="yes"/>
    <n v="2"/>
    <n v="17"/>
    <n v="10"/>
    <n v="0"/>
    <n v="0"/>
    <n v="0"/>
    <n v="2"/>
    <n v="26"/>
    <n v="12"/>
    <n v="0"/>
    <n v="69"/>
  </r>
  <r>
    <x v="8"/>
    <x v="2"/>
    <s v="T7"/>
    <x v="0"/>
    <s v="rock"/>
    <s v="yes"/>
    <s v="no"/>
    <s v="no"/>
    <n v="0"/>
    <n v="9"/>
    <n v="20"/>
    <n v="0"/>
    <n v="0"/>
    <n v="0"/>
    <n v="3"/>
    <n v="13"/>
    <n v="5"/>
    <n v="0"/>
    <n v="50"/>
  </r>
  <r>
    <x v="8"/>
    <x v="2"/>
    <s v="Q7"/>
    <x v="0"/>
    <s v="rock"/>
    <s v="yes"/>
    <s v="no"/>
    <s v="no"/>
    <n v="9"/>
    <n v="0"/>
    <n v="14"/>
    <n v="0"/>
    <n v="0"/>
    <n v="0"/>
    <n v="0"/>
    <n v="0"/>
    <n v="0"/>
    <n v="32"/>
    <n v="55"/>
  </r>
  <r>
    <x v="9"/>
    <x v="3"/>
    <s v="T8"/>
    <x v="6"/>
    <s v="mud"/>
    <s v="no"/>
    <s v="yes"/>
    <s v="yes"/>
    <n v="16"/>
    <n v="0"/>
    <n v="28"/>
    <n v="0"/>
    <n v="0"/>
    <n v="0"/>
    <n v="0"/>
    <n v="0"/>
    <n v="0"/>
    <n v="18"/>
    <n v="62"/>
  </r>
  <r>
    <x v="9"/>
    <x v="3"/>
    <s v="Q8"/>
    <x v="6"/>
    <s v="mud"/>
    <s v="no"/>
    <s v="yes"/>
    <s v="yes"/>
    <n v="7"/>
    <n v="0"/>
    <n v="18"/>
    <n v="22"/>
    <n v="0"/>
    <n v="0"/>
    <n v="10"/>
    <n v="0"/>
    <n v="0"/>
    <n v="0"/>
    <n v="57"/>
  </r>
  <r>
    <x v="9"/>
    <x v="4"/>
    <s v="T9"/>
    <x v="1"/>
    <s v="rock"/>
    <s v="yes"/>
    <s v="no"/>
    <s v="yes"/>
    <n v="5"/>
    <n v="0"/>
    <n v="15"/>
    <n v="6"/>
    <n v="0"/>
    <n v="0"/>
    <n v="0"/>
    <n v="0"/>
    <n v="0"/>
    <n v="14"/>
    <n v="40"/>
  </r>
  <r>
    <x v="9"/>
    <x v="4"/>
    <s v="Q9"/>
    <x v="1"/>
    <s v="rock"/>
    <s v="yes"/>
    <s v="no"/>
    <s v="no"/>
    <n v="7"/>
    <n v="0"/>
    <n v="12"/>
    <n v="32"/>
    <n v="0"/>
    <n v="0"/>
    <n v="0"/>
    <n v="0"/>
    <n v="0"/>
    <n v="0"/>
    <n v="51"/>
  </r>
  <r>
    <x v="9"/>
    <x v="4"/>
    <s v="T10"/>
    <x v="5"/>
    <s v="sand"/>
    <s v="no"/>
    <s v="no"/>
    <s v="yes"/>
    <n v="7"/>
    <n v="0"/>
    <n v="15"/>
    <n v="0"/>
    <n v="0"/>
    <n v="0"/>
    <n v="0"/>
    <n v="5"/>
    <n v="18"/>
    <n v="0"/>
    <n v="45"/>
  </r>
  <r>
    <x v="9"/>
    <x v="4"/>
    <s v="Q10"/>
    <x v="5"/>
    <s v="sand"/>
    <s v="no"/>
    <s v="yes"/>
    <s v="yes"/>
    <n v="7"/>
    <n v="0"/>
    <n v="2"/>
    <n v="0"/>
    <n v="0"/>
    <n v="0"/>
    <n v="0"/>
    <n v="1"/>
    <n v="2"/>
    <n v="1"/>
    <n v="13"/>
  </r>
  <r>
    <x v="10"/>
    <x v="4"/>
    <s v="T11"/>
    <x v="6"/>
    <s v="mud"/>
    <s v="no"/>
    <s v="yes"/>
    <s v="yes"/>
    <n v="6"/>
    <n v="0"/>
    <n v="25"/>
    <n v="0"/>
    <n v="0"/>
    <n v="0"/>
    <n v="0"/>
    <n v="8"/>
    <n v="12"/>
    <n v="5"/>
    <n v="56"/>
  </r>
  <r>
    <x v="10"/>
    <x v="4"/>
    <s v="Q12"/>
    <x v="1"/>
    <s v="rock"/>
    <s v="yes"/>
    <s v="no"/>
    <s v="yes"/>
    <n v="12"/>
    <n v="0"/>
    <n v="39"/>
    <n v="0"/>
    <n v="0"/>
    <n v="0"/>
    <n v="0"/>
    <n v="0"/>
    <n v="3"/>
    <n v="1"/>
    <n v="55"/>
  </r>
  <r>
    <x v="11"/>
    <x v="5"/>
    <s v="T13"/>
    <x v="1"/>
    <s v="rock"/>
    <s v="yes"/>
    <s v="no"/>
    <s v="no"/>
    <n v="18"/>
    <n v="0"/>
    <n v="53"/>
    <n v="0"/>
    <n v="0"/>
    <n v="0"/>
    <n v="0"/>
    <n v="8"/>
    <n v="12"/>
    <n v="5"/>
    <n v="96"/>
  </r>
  <r>
    <x v="11"/>
    <x v="5"/>
    <s v="Q13"/>
    <x v="5"/>
    <s v="sand"/>
    <s v="no"/>
    <s v="no"/>
    <s v="yes"/>
    <n v="24"/>
    <n v="0"/>
    <n v="67"/>
    <n v="0"/>
    <n v="0"/>
    <n v="0"/>
    <n v="0"/>
    <n v="0"/>
    <n v="3"/>
    <n v="1"/>
    <n v="95"/>
  </r>
  <r>
    <x v="12"/>
    <x v="5"/>
    <s v="T14"/>
    <x v="5"/>
    <s v="sand"/>
    <s v="no"/>
    <s v="yes"/>
    <s v="yes"/>
    <n v="30"/>
    <n v="0"/>
    <n v="81"/>
    <n v="0"/>
    <n v="0"/>
    <n v="0"/>
    <n v="0"/>
    <n v="10"/>
    <n v="0"/>
    <n v="0"/>
    <n v="121"/>
  </r>
  <r>
    <x v="13"/>
    <x v="6"/>
    <m/>
    <x v="7"/>
    <m/>
    <m/>
    <m/>
    <m/>
    <m/>
    <m/>
    <m/>
    <m/>
    <m/>
    <m/>
    <m/>
    <m/>
    <m/>
    <m/>
    <n v="0"/>
  </r>
  <r>
    <x v="13"/>
    <x v="6"/>
    <m/>
    <x v="7"/>
    <m/>
    <m/>
    <m/>
    <m/>
    <m/>
    <m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5">
  <r>
    <x v="0"/>
    <x v="0"/>
    <x v="0"/>
    <n v="5"/>
    <s v="sand"/>
    <s v="yes"/>
    <s v="yes"/>
    <s v="yes"/>
    <n v="2"/>
    <n v="17"/>
    <n v="10"/>
    <n v="0"/>
    <n v="0"/>
    <n v="0"/>
    <n v="2"/>
    <n v="26"/>
    <n v="12"/>
    <n v="0"/>
    <n v="69"/>
  </r>
  <r>
    <x v="0"/>
    <x v="0"/>
    <x v="1"/>
    <n v="4"/>
    <s v="sand"/>
    <s v="yes"/>
    <s v="yes"/>
    <s v="yes"/>
    <n v="0"/>
    <n v="9"/>
    <n v="20"/>
    <n v="0"/>
    <n v="0"/>
    <n v="0"/>
    <n v="3"/>
    <n v="13"/>
    <n v="5"/>
    <n v="0"/>
    <n v="50"/>
  </r>
  <r>
    <x v="1"/>
    <x v="0"/>
    <x v="2"/>
    <n v="4"/>
    <s v="rock"/>
    <s v="yes"/>
    <s v="no"/>
    <s v="no"/>
    <n v="9"/>
    <n v="0"/>
    <n v="14"/>
    <n v="0"/>
    <n v="0"/>
    <n v="0"/>
    <n v="0"/>
    <n v="0"/>
    <n v="0"/>
    <n v="32"/>
    <n v="55"/>
  </r>
  <r>
    <x v="1"/>
    <x v="0"/>
    <x v="3"/>
    <n v="4"/>
    <s v="rock"/>
    <s v="yes"/>
    <s v="no"/>
    <s v="no"/>
    <n v="16"/>
    <n v="0"/>
    <n v="28"/>
    <n v="0"/>
    <n v="0"/>
    <n v="0"/>
    <n v="0"/>
    <n v="0"/>
    <n v="0"/>
    <n v="18"/>
    <n v="62"/>
  </r>
  <r>
    <x v="2"/>
    <x v="0"/>
    <x v="4"/>
    <n v="8"/>
    <s v="mud"/>
    <s v="no"/>
    <s v="yes"/>
    <s v="yes"/>
    <n v="7"/>
    <n v="0"/>
    <n v="18"/>
    <n v="22"/>
    <n v="0"/>
    <n v="0"/>
    <n v="10"/>
    <n v="0"/>
    <n v="0"/>
    <n v="0"/>
    <n v="57"/>
  </r>
  <r>
    <x v="3"/>
    <x v="0"/>
    <x v="5"/>
    <n v="8"/>
    <s v="mud"/>
    <s v="no"/>
    <s v="yes"/>
    <s v="yes"/>
    <n v="5"/>
    <n v="0"/>
    <n v="15"/>
    <n v="6"/>
    <n v="0"/>
    <n v="0"/>
    <n v="0"/>
    <n v="0"/>
    <n v="0"/>
    <n v="14"/>
    <n v="40"/>
  </r>
  <r>
    <x v="4"/>
    <x v="0"/>
    <x v="6"/>
    <n v="10"/>
    <s v="rock"/>
    <s v="yes"/>
    <s v="no"/>
    <s v="yes"/>
    <n v="7"/>
    <n v="0"/>
    <n v="12"/>
    <n v="32"/>
    <n v="0"/>
    <n v="0"/>
    <n v="0"/>
    <n v="0"/>
    <n v="0"/>
    <n v="0"/>
    <n v="51"/>
  </r>
  <r>
    <x v="5"/>
    <x v="0"/>
    <x v="7"/>
    <n v="10"/>
    <s v="rock"/>
    <s v="yes"/>
    <s v="no"/>
    <s v="no"/>
    <n v="7"/>
    <n v="0"/>
    <n v="15"/>
    <n v="0"/>
    <n v="0"/>
    <n v="0"/>
    <n v="0"/>
    <n v="5"/>
    <n v="18"/>
    <n v="0"/>
    <n v="45"/>
  </r>
  <r>
    <x v="6"/>
    <x v="0"/>
    <x v="8"/>
    <n v="3"/>
    <s v="sand"/>
    <s v="no"/>
    <s v="no"/>
    <s v="yes"/>
    <n v="7"/>
    <n v="0"/>
    <n v="2"/>
    <n v="0"/>
    <n v="0"/>
    <n v="0"/>
    <n v="0"/>
    <n v="1"/>
    <n v="2"/>
    <n v="1"/>
    <n v="13"/>
  </r>
  <r>
    <x v="7"/>
    <x v="0"/>
    <x v="9"/>
    <n v="4"/>
    <s v="sand"/>
    <s v="no"/>
    <s v="yes"/>
    <s v="yes"/>
    <n v="6"/>
    <n v="0"/>
    <n v="25"/>
    <n v="0"/>
    <n v="0"/>
    <n v="0"/>
    <n v="0"/>
    <n v="8"/>
    <n v="12"/>
    <n v="5"/>
    <n v="56"/>
  </r>
  <r>
    <x v="8"/>
    <x v="1"/>
    <x v="10"/>
    <n v="12"/>
    <s v="sand"/>
    <s v="yes"/>
    <s v="yes"/>
    <s v="yes"/>
    <n v="12"/>
    <n v="0"/>
    <n v="39"/>
    <n v="0"/>
    <n v="0"/>
    <n v="0"/>
    <n v="0"/>
    <n v="0"/>
    <n v="3"/>
    <n v="1"/>
    <n v="55"/>
  </r>
  <r>
    <x v="8"/>
    <x v="1"/>
    <x v="11"/>
    <n v="12"/>
    <s v="sand"/>
    <s v="yes"/>
    <s v="yes"/>
    <s v="yes"/>
    <n v="2"/>
    <n v="17"/>
    <n v="10"/>
    <n v="0"/>
    <n v="0"/>
    <n v="0"/>
    <n v="2"/>
    <n v="26"/>
    <n v="12"/>
    <n v="0"/>
    <n v="69"/>
  </r>
  <r>
    <x v="8"/>
    <x v="2"/>
    <x v="12"/>
    <n v="5"/>
    <s v="rock"/>
    <s v="yes"/>
    <s v="no"/>
    <s v="no"/>
    <n v="0"/>
    <n v="9"/>
    <n v="20"/>
    <n v="0"/>
    <n v="0"/>
    <n v="0"/>
    <n v="3"/>
    <n v="13"/>
    <n v="5"/>
    <n v="0"/>
    <n v="50"/>
  </r>
  <r>
    <x v="8"/>
    <x v="2"/>
    <x v="13"/>
    <n v="5"/>
    <s v="rock"/>
    <s v="yes"/>
    <s v="no"/>
    <s v="no"/>
    <n v="9"/>
    <n v="0"/>
    <n v="14"/>
    <n v="0"/>
    <n v="0"/>
    <n v="0"/>
    <n v="0"/>
    <n v="0"/>
    <n v="0"/>
    <n v="32"/>
    <n v="55"/>
  </r>
  <r>
    <x v="9"/>
    <x v="3"/>
    <x v="14"/>
    <n v="7"/>
    <s v="mud"/>
    <s v="no"/>
    <s v="yes"/>
    <s v="yes"/>
    <n v="16"/>
    <n v="0"/>
    <n v="28"/>
    <n v="0"/>
    <n v="0"/>
    <n v="0"/>
    <n v="0"/>
    <n v="0"/>
    <n v="0"/>
    <n v="18"/>
    <n v="62"/>
  </r>
  <r>
    <x v="9"/>
    <x v="3"/>
    <x v="15"/>
    <n v="7"/>
    <s v="mud"/>
    <s v="no"/>
    <s v="yes"/>
    <s v="yes"/>
    <n v="7"/>
    <n v="0"/>
    <n v="18"/>
    <n v="22"/>
    <n v="0"/>
    <n v="0"/>
    <n v="10"/>
    <n v="0"/>
    <n v="0"/>
    <n v="0"/>
    <n v="57"/>
  </r>
  <r>
    <x v="9"/>
    <x v="4"/>
    <x v="16"/>
    <n v="4"/>
    <s v="rock"/>
    <s v="yes"/>
    <s v="no"/>
    <s v="yes"/>
    <n v="5"/>
    <n v="0"/>
    <n v="15"/>
    <n v="6"/>
    <n v="0"/>
    <n v="0"/>
    <n v="0"/>
    <n v="0"/>
    <n v="0"/>
    <n v="14"/>
    <n v="40"/>
  </r>
  <r>
    <x v="9"/>
    <x v="4"/>
    <x v="17"/>
    <n v="4"/>
    <s v="rock"/>
    <s v="yes"/>
    <s v="no"/>
    <s v="no"/>
    <n v="7"/>
    <n v="0"/>
    <n v="12"/>
    <n v="32"/>
    <n v="0"/>
    <n v="0"/>
    <n v="0"/>
    <n v="0"/>
    <n v="0"/>
    <n v="0"/>
    <n v="51"/>
  </r>
  <r>
    <x v="9"/>
    <x v="4"/>
    <x v="18"/>
    <n v="12"/>
    <s v="sand"/>
    <s v="no"/>
    <s v="no"/>
    <s v="yes"/>
    <n v="7"/>
    <n v="0"/>
    <n v="15"/>
    <n v="0"/>
    <n v="0"/>
    <n v="0"/>
    <n v="0"/>
    <n v="5"/>
    <n v="18"/>
    <n v="0"/>
    <n v="45"/>
  </r>
  <r>
    <x v="9"/>
    <x v="4"/>
    <x v="19"/>
    <n v="12"/>
    <s v="sand"/>
    <s v="no"/>
    <s v="yes"/>
    <s v="yes"/>
    <n v="7"/>
    <n v="0"/>
    <n v="2"/>
    <n v="0"/>
    <n v="0"/>
    <n v="0"/>
    <n v="0"/>
    <n v="1"/>
    <n v="2"/>
    <n v="1"/>
    <n v="13"/>
  </r>
  <r>
    <x v="10"/>
    <x v="4"/>
    <x v="20"/>
    <n v="7"/>
    <s v="mud"/>
    <s v="no"/>
    <s v="yes"/>
    <s v="yes"/>
    <n v="6"/>
    <n v="0"/>
    <n v="25"/>
    <n v="0"/>
    <n v="0"/>
    <n v="0"/>
    <n v="0"/>
    <n v="8"/>
    <n v="12"/>
    <n v="5"/>
    <n v="56"/>
  </r>
  <r>
    <x v="10"/>
    <x v="4"/>
    <x v="21"/>
    <n v="4"/>
    <s v="rock"/>
    <s v="yes"/>
    <s v="no"/>
    <s v="yes"/>
    <n v="12"/>
    <n v="0"/>
    <n v="39"/>
    <n v="0"/>
    <n v="0"/>
    <n v="0"/>
    <n v="0"/>
    <n v="0"/>
    <n v="3"/>
    <n v="1"/>
    <n v="55"/>
  </r>
  <r>
    <x v="11"/>
    <x v="5"/>
    <x v="22"/>
    <n v="4"/>
    <s v="rock"/>
    <s v="yes"/>
    <s v="no"/>
    <s v="no"/>
    <n v="18"/>
    <n v="0"/>
    <n v="53"/>
    <n v="0"/>
    <n v="0"/>
    <n v="0"/>
    <n v="0"/>
    <n v="8"/>
    <n v="12"/>
    <n v="5"/>
    <n v="96"/>
  </r>
  <r>
    <x v="11"/>
    <x v="5"/>
    <x v="23"/>
    <n v="12"/>
    <s v="sand"/>
    <s v="no"/>
    <s v="no"/>
    <s v="yes"/>
    <n v="24"/>
    <n v="0"/>
    <n v="67"/>
    <n v="0"/>
    <n v="0"/>
    <n v="0"/>
    <n v="0"/>
    <n v="0"/>
    <n v="3"/>
    <n v="1"/>
    <n v="95"/>
  </r>
  <r>
    <x v="12"/>
    <x v="5"/>
    <x v="24"/>
    <n v="12"/>
    <s v="sand"/>
    <s v="no"/>
    <s v="yes"/>
    <s v="yes"/>
    <n v="30"/>
    <n v="0"/>
    <n v="81"/>
    <n v="0"/>
    <n v="0"/>
    <n v="0"/>
    <n v="0"/>
    <n v="10"/>
    <n v="0"/>
    <n v="0"/>
    <n v="12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5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1"/>
    <x v="1"/>
    <x v="0"/>
    <x v="0"/>
    <x v="0"/>
    <x v="0"/>
    <x v="1"/>
    <x v="1"/>
    <x v="1"/>
    <x v="0"/>
    <x v="0"/>
    <x v="0"/>
    <x v="1"/>
    <x v="1"/>
    <x v="1"/>
    <x v="0"/>
  </r>
  <r>
    <x v="1"/>
    <x v="0"/>
    <x v="2"/>
    <x v="1"/>
    <x v="1"/>
    <x v="0"/>
    <x v="1"/>
    <x v="1"/>
    <x v="2"/>
    <x v="2"/>
    <x v="2"/>
    <x v="0"/>
    <x v="0"/>
    <x v="0"/>
    <x v="2"/>
    <x v="2"/>
    <x v="2"/>
    <x v="1"/>
  </r>
  <r>
    <x v="1"/>
    <x v="0"/>
    <x v="3"/>
    <x v="1"/>
    <x v="1"/>
    <x v="0"/>
    <x v="1"/>
    <x v="1"/>
    <x v="3"/>
    <x v="2"/>
    <x v="3"/>
    <x v="0"/>
    <x v="0"/>
    <x v="0"/>
    <x v="2"/>
    <x v="2"/>
    <x v="2"/>
    <x v="2"/>
  </r>
  <r>
    <x v="2"/>
    <x v="0"/>
    <x v="4"/>
    <x v="2"/>
    <x v="2"/>
    <x v="1"/>
    <x v="0"/>
    <x v="0"/>
    <x v="4"/>
    <x v="2"/>
    <x v="4"/>
    <x v="1"/>
    <x v="0"/>
    <x v="0"/>
    <x v="3"/>
    <x v="2"/>
    <x v="2"/>
    <x v="0"/>
  </r>
  <r>
    <x v="3"/>
    <x v="0"/>
    <x v="5"/>
    <x v="2"/>
    <x v="2"/>
    <x v="1"/>
    <x v="0"/>
    <x v="0"/>
    <x v="5"/>
    <x v="2"/>
    <x v="5"/>
    <x v="2"/>
    <x v="0"/>
    <x v="0"/>
    <x v="2"/>
    <x v="2"/>
    <x v="2"/>
    <x v="3"/>
  </r>
  <r>
    <x v="4"/>
    <x v="0"/>
    <x v="6"/>
    <x v="3"/>
    <x v="1"/>
    <x v="0"/>
    <x v="1"/>
    <x v="0"/>
    <x v="4"/>
    <x v="2"/>
    <x v="6"/>
    <x v="3"/>
    <x v="0"/>
    <x v="0"/>
    <x v="2"/>
    <x v="2"/>
    <x v="2"/>
    <x v="0"/>
  </r>
  <r>
    <x v="5"/>
    <x v="0"/>
    <x v="7"/>
    <x v="3"/>
    <x v="1"/>
    <x v="0"/>
    <x v="1"/>
    <x v="1"/>
    <x v="4"/>
    <x v="2"/>
    <x v="5"/>
    <x v="0"/>
    <x v="0"/>
    <x v="0"/>
    <x v="2"/>
    <x v="3"/>
    <x v="3"/>
    <x v="0"/>
  </r>
  <r>
    <x v="6"/>
    <x v="0"/>
    <x v="8"/>
    <x v="4"/>
    <x v="0"/>
    <x v="1"/>
    <x v="1"/>
    <x v="0"/>
    <x v="4"/>
    <x v="2"/>
    <x v="7"/>
    <x v="0"/>
    <x v="0"/>
    <x v="0"/>
    <x v="2"/>
    <x v="4"/>
    <x v="4"/>
    <x v="4"/>
  </r>
  <r>
    <x v="7"/>
    <x v="0"/>
    <x v="9"/>
    <x v="1"/>
    <x v="0"/>
    <x v="1"/>
    <x v="0"/>
    <x v="0"/>
    <x v="6"/>
    <x v="2"/>
    <x v="8"/>
    <x v="0"/>
    <x v="0"/>
    <x v="0"/>
    <x v="2"/>
    <x v="5"/>
    <x v="0"/>
    <x v="5"/>
  </r>
  <r>
    <x v="8"/>
    <x v="1"/>
    <x v="10"/>
    <x v="5"/>
    <x v="0"/>
    <x v="0"/>
    <x v="0"/>
    <x v="0"/>
    <x v="7"/>
    <x v="2"/>
    <x v="9"/>
    <x v="0"/>
    <x v="0"/>
    <x v="0"/>
    <x v="2"/>
    <x v="2"/>
    <x v="5"/>
    <x v="4"/>
  </r>
  <r>
    <x v="8"/>
    <x v="1"/>
    <x v="11"/>
    <x v="5"/>
    <x v="0"/>
    <x v="0"/>
    <x v="0"/>
    <x v="0"/>
    <x v="0"/>
    <x v="0"/>
    <x v="0"/>
    <x v="0"/>
    <x v="0"/>
    <x v="0"/>
    <x v="0"/>
    <x v="0"/>
    <x v="0"/>
    <x v="0"/>
  </r>
  <r>
    <x v="8"/>
    <x v="2"/>
    <x v="12"/>
    <x v="0"/>
    <x v="1"/>
    <x v="0"/>
    <x v="1"/>
    <x v="1"/>
    <x v="1"/>
    <x v="1"/>
    <x v="1"/>
    <x v="0"/>
    <x v="0"/>
    <x v="0"/>
    <x v="1"/>
    <x v="1"/>
    <x v="1"/>
    <x v="0"/>
  </r>
  <r>
    <x v="8"/>
    <x v="2"/>
    <x v="13"/>
    <x v="0"/>
    <x v="1"/>
    <x v="0"/>
    <x v="1"/>
    <x v="1"/>
    <x v="2"/>
    <x v="2"/>
    <x v="2"/>
    <x v="0"/>
    <x v="0"/>
    <x v="0"/>
    <x v="2"/>
    <x v="2"/>
    <x v="2"/>
    <x v="1"/>
  </r>
  <r>
    <x v="9"/>
    <x v="3"/>
    <x v="14"/>
    <x v="6"/>
    <x v="2"/>
    <x v="1"/>
    <x v="0"/>
    <x v="0"/>
    <x v="3"/>
    <x v="2"/>
    <x v="3"/>
    <x v="0"/>
    <x v="0"/>
    <x v="0"/>
    <x v="2"/>
    <x v="2"/>
    <x v="2"/>
    <x v="2"/>
  </r>
  <r>
    <x v="9"/>
    <x v="3"/>
    <x v="15"/>
    <x v="6"/>
    <x v="2"/>
    <x v="1"/>
    <x v="0"/>
    <x v="0"/>
    <x v="4"/>
    <x v="2"/>
    <x v="4"/>
    <x v="1"/>
    <x v="0"/>
    <x v="0"/>
    <x v="3"/>
    <x v="2"/>
    <x v="2"/>
    <x v="0"/>
  </r>
  <r>
    <x v="9"/>
    <x v="4"/>
    <x v="16"/>
    <x v="1"/>
    <x v="1"/>
    <x v="0"/>
    <x v="1"/>
    <x v="0"/>
    <x v="5"/>
    <x v="2"/>
    <x v="5"/>
    <x v="2"/>
    <x v="0"/>
    <x v="0"/>
    <x v="2"/>
    <x v="2"/>
    <x v="2"/>
    <x v="3"/>
  </r>
  <r>
    <x v="9"/>
    <x v="4"/>
    <x v="17"/>
    <x v="1"/>
    <x v="1"/>
    <x v="0"/>
    <x v="1"/>
    <x v="1"/>
    <x v="4"/>
    <x v="2"/>
    <x v="6"/>
    <x v="3"/>
    <x v="0"/>
    <x v="0"/>
    <x v="2"/>
    <x v="2"/>
    <x v="2"/>
    <x v="0"/>
  </r>
  <r>
    <x v="9"/>
    <x v="4"/>
    <x v="18"/>
    <x v="5"/>
    <x v="0"/>
    <x v="1"/>
    <x v="1"/>
    <x v="0"/>
    <x v="4"/>
    <x v="2"/>
    <x v="5"/>
    <x v="0"/>
    <x v="0"/>
    <x v="0"/>
    <x v="2"/>
    <x v="3"/>
    <x v="3"/>
    <x v="0"/>
  </r>
  <r>
    <x v="9"/>
    <x v="4"/>
    <x v="19"/>
    <x v="5"/>
    <x v="0"/>
    <x v="1"/>
    <x v="0"/>
    <x v="0"/>
    <x v="4"/>
    <x v="2"/>
    <x v="7"/>
    <x v="0"/>
    <x v="0"/>
    <x v="0"/>
    <x v="2"/>
    <x v="4"/>
    <x v="4"/>
    <x v="4"/>
  </r>
  <r>
    <x v="10"/>
    <x v="4"/>
    <x v="20"/>
    <x v="6"/>
    <x v="2"/>
    <x v="1"/>
    <x v="0"/>
    <x v="0"/>
    <x v="6"/>
    <x v="2"/>
    <x v="8"/>
    <x v="0"/>
    <x v="0"/>
    <x v="0"/>
    <x v="2"/>
    <x v="5"/>
    <x v="0"/>
    <x v="5"/>
  </r>
  <r>
    <x v="10"/>
    <x v="4"/>
    <x v="21"/>
    <x v="1"/>
    <x v="1"/>
    <x v="0"/>
    <x v="1"/>
    <x v="0"/>
    <x v="7"/>
    <x v="2"/>
    <x v="9"/>
    <x v="0"/>
    <x v="0"/>
    <x v="0"/>
    <x v="2"/>
    <x v="2"/>
    <x v="5"/>
    <x v="4"/>
  </r>
  <r>
    <x v="11"/>
    <x v="5"/>
    <x v="22"/>
    <x v="1"/>
    <x v="1"/>
    <x v="0"/>
    <x v="1"/>
    <x v="1"/>
    <x v="8"/>
    <x v="2"/>
    <x v="10"/>
    <x v="0"/>
    <x v="0"/>
    <x v="0"/>
    <x v="2"/>
    <x v="5"/>
    <x v="0"/>
    <x v="5"/>
  </r>
  <r>
    <x v="11"/>
    <x v="5"/>
    <x v="23"/>
    <x v="5"/>
    <x v="0"/>
    <x v="1"/>
    <x v="1"/>
    <x v="0"/>
    <x v="9"/>
    <x v="2"/>
    <x v="11"/>
    <x v="0"/>
    <x v="0"/>
    <x v="0"/>
    <x v="2"/>
    <x v="2"/>
    <x v="5"/>
    <x v="4"/>
  </r>
  <r>
    <x v="12"/>
    <x v="5"/>
    <x v="24"/>
    <x v="5"/>
    <x v="0"/>
    <x v="1"/>
    <x v="0"/>
    <x v="0"/>
    <x v="10"/>
    <x v="2"/>
    <x v="12"/>
    <x v="0"/>
    <x v="0"/>
    <x v="0"/>
    <x v="2"/>
    <x v="6"/>
    <x v="2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3" cacheId="1" dataPosition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8">
  <location ref="A4:K12" firstHeaderRow="0" firstDataRow="1" firstDataCol="1" rowPageCount="1" colPageCount="1"/>
  <pivotFields count="19">
    <pivotField axis="axisPage" numFmtId="16" showAll="0">
      <items count="18">
        <item m="1" x="15"/>
        <item m="1" x="16"/>
        <item x="8"/>
        <item x="9"/>
        <item x="10"/>
        <item x="11"/>
        <item x="12"/>
        <item m="1" x="14"/>
        <item x="0"/>
        <item x="1"/>
        <item x="2"/>
        <item x="3"/>
        <item x="4"/>
        <item x="5"/>
        <item x="6"/>
        <item x="7"/>
        <item x="13"/>
        <item t="default"/>
      </items>
    </pivotField>
    <pivotField axis="axisRow" showAll="0">
      <items count="10">
        <item m="1" x="8"/>
        <item x="3"/>
        <item x="1"/>
        <item x="2"/>
        <item x="4"/>
        <item x="5"/>
        <item m="1" x="7"/>
        <item x="0"/>
        <item x="6"/>
        <item t="default"/>
      </items>
    </pivotField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</pivotFields>
  <rowFields count="1">
    <field x="1"/>
  </rowFields>
  <rowItems count="8">
    <i>
      <x v="1"/>
    </i>
    <i>
      <x v="2"/>
    </i>
    <i>
      <x v="3"/>
    </i>
    <i>
      <x v="4"/>
    </i>
    <i>
      <x v="5"/>
    </i>
    <i>
      <x v="7"/>
    </i>
    <i>
      <x v="8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pageFields count="1">
    <pageField fld="0" hier="-1"/>
  </pageFields>
  <dataFields count="10">
    <dataField name="EWM " fld="8" baseField="0" baseItem="0"/>
    <dataField name="CLPW " fld="12" baseField="2" baseItem="0"/>
    <dataField name="TLPW " fld="14" baseField="0" baseItem="0"/>
    <dataField name="BLPW " fld="13" baseField="0" baseItem="0"/>
    <dataField name="Elodea " fld="15" baseField="0" baseItem="0"/>
    <dataField name="TG " fld="10" baseField="0" baseItem="0"/>
    <dataField name="CT " fld="11" baseField="0" baseItem="0"/>
    <dataField name="Naiads " fld="9" baseField="0" baseItem="0"/>
    <dataField name="MA " fld="16" baseField="0" baseItem="0"/>
    <dataField name="BW " fld="17" baseField="2" baseItem="0"/>
  </dataFields>
  <chartFormats count="10">
    <chartFormat chart="1" format="22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23" series="1">
      <pivotArea type="data" outline="0" fieldPosition="0">
        <references count="1">
          <reference field="4294967294" count="1" selected="0">
            <x v="9"/>
          </reference>
        </references>
      </pivotArea>
    </chartFormat>
    <chartFormat chart="1" format="2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2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1" format="26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1" format="27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1" format="28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1" format="29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30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" format="31" series="1">
      <pivotArea type="data" outline="0" fieldPosition="0">
        <references count="1">
          <reference field="4294967294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5" cacheId="2" dataOnRows="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5">
  <location ref="A4:H15" firstHeaderRow="1" firstDataRow="2" firstDataCol="1" rowPageCount="1" colPageCount="1"/>
  <pivotFields count="19">
    <pivotField axis="axisPage" numFmtId="16" showAll="0">
      <items count="14">
        <item x="8"/>
        <item x="9"/>
        <item x="10"/>
        <item x="11"/>
        <item x="12"/>
        <item x="0"/>
        <item x="1"/>
        <item x="2"/>
        <item x="3"/>
        <item x="4"/>
        <item x="5"/>
        <item x="6"/>
        <item x="7"/>
        <item t="default"/>
      </items>
    </pivotField>
    <pivotField axis="axisCol" showAll="0">
      <items count="7">
        <item x="3"/>
        <item x="1"/>
        <item x="2"/>
        <item x="4"/>
        <item x="5"/>
        <item x="0"/>
        <item t="default"/>
      </items>
    </pivotField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 sumSubtotal="1"/>
    <pivotField dataField="1" showAll="0"/>
    <pivotField dataField="1" showAll="0"/>
    <pivotField dataField="1" showAll="0"/>
    <pivotField showAll="0"/>
  </pivotFields>
  <rowFields count="1">
    <field x="-2"/>
  </rowFields>
  <row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1">
    <pageField fld="0" hier="-1"/>
  </pageFields>
  <dataFields count="10">
    <dataField name="EWM " fld="8" baseField="0" baseItem="0"/>
    <dataField name="CLPW " fld="12" baseField="0" baseItem="0"/>
    <dataField name="TLPW " fld="14" baseField="0" baseItem="0"/>
    <dataField name="BLPW " fld="13" baseField="0" baseItem="0"/>
    <dataField name="Elodea " fld="15" baseField="0" baseItem="0"/>
    <dataField name="TG " fld="10" baseField="0" baseItem="0"/>
    <dataField name="CT " fld="11" baseField="0" baseItem="0"/>
    <dataField name="Naiads " fld="9" baseField="0" baseItem="0"/>
    <dataField name="MA " fld="16" baseField="0" baseItem="0"/>
    <dataField name="BW " fld="17" baseField="1" baseItem="0"/>
  </dataFields>
  <chartFormats count="6">
    <chartFormat chart="1" format="5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1" format="5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" format="5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1" format="5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1" format="5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1" format="5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PivotTable1" cacheId="1" dataOnRows="1" applyNumberFormats="0" applyBorderFormats="0" applyFontFormats="0" applyPatternFormats="0" applyAlignmentFormats="0" applyWidthHeightFormats="1" dataCaption="Values" updatedVersion="4" minRefreshableVersion="3" useAutoFormatting="1" itemPrintTitles="1" createdVersion="6" indent="0" outline="1" outlineData="1" multipleFieldFilters="0" chartFormat="4">
  <location ref="A6:B16" firstHeaderRow="1" firstDataRow="1" firstDataCol="1" rowPageCount="2" colPageCount="1"/>
  <pivotFields count="19">
    <pivotField axis="axisPage" numFmtId="16" showAll="0">
      <items count="18">
        <item m="1" x="15"/>
        <item m="1" x="16"/>
        <item x="8"/>
        <item x="9"/>
        <item x="10"/>
        <item x="11"/>
        <item x="12"/>
        <item m="1" x="14"/>
        <item x="0"/>
        <item x="1"/>
        <item x="2"/>
        <item x="3"/>
        <item x="4"/>
        <item x="5"/>
        <item x="6"/>
        <item x="7"/>
        <item x="13"/>
        <item t="default"/>
      </items>
    </pivotField>
    <pivotField showAll="0"/>
    <pivotField showAll="0" defaultSubtotal="0"/>
    <pivotField axis="axisPage" showAll="0">
      <items count="12">
        <item x="0"/>
        <item m="1" x="9"/>
        <item x="6"/>
        <item x="2"/>
        <item x="3"/>
        <item m="1" x="10"/>
        <item x="5"/>
        <item m="1" x="8"/>
        <item x="1"/>
        <item x="4"/>
        <item x="7"/>
        <item t="default"/>
      </items>
    </pivotField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</pivotFields>
  <rowFields count="1">
    <field x="-2"/>
  </rowFields>
  <row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rowItems>
  <colItems count="1">
    <i/>
  </colItems>
  <pageFields count="2">
    <pageField fld="3" hier="-1"/>
    <pageField fld="0" hier="-1"/>
  </pageFields>
  <dataFields count="10">
    <dataField name="Sum of Naiads" fld="9" baseField="0" baseItem="0"/>
    <dataField name="Sum of EWM" fld="8" baseField="0" baseItem="0"/>
    <dataField name="Sum of CLPW" fld="12" baseField="0" baseItem="0"/>
    <dataField name="Sum of BLPW" fld="13" baseField="0" baseItem="0"/>
    <dataField name="Sum of TLPW" fld="14" baseField="0" baseItem="0"/>
    <dataField name="Sum of Elodea" fld="15" baseField="0" baseItem="0"/>
    <dataField name="Sum of MA" fld="16" baseField="0" baseItem="0"/>
    <dataField name="Sum of BW" fld="17" baseField="0" baseItem="0"/>
    <dataField name="Sum of CT" fld="11" baseField="0" baseItem="0"/>
    <dataField name="Sum of TG" fld="10" baseField="0" baseItem="0"/>
  </dataFields>
  <chartFormats count="42">
    <chartFormat chart="0" format="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2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14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15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16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17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0" format="18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0" format="19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0" format="457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0" format="458" series="1">
      <pivotArea type="data" outline="0" fieldPosition="0">
        <references count="1">
          <reference field="4294967294" count="1" selected="0">
            <x v="9"/>
          </reference>
        </references>
      </pivotArea>
    </chartFormat>
    <chartFormat chart="0" format="463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464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465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466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467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0" format="468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0" format="469">
      <pivotArea type="data" outline="0" fieldPosition="0">
        <references count="1">
          <reference field="4294967294" count="1" selected="0">
            <x v="9"/>
          </reference>
        </references>
      </pivotArea>
    </chartFormat>
    <chartFormat chart="0" format="470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47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0" format="472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1" format="47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474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475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476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477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" format="478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1" format="479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1" format="480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1" format="48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1" format="482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1" format="483">
      <pivotArea type="data" outline="0" fieldPosition="0">
        <references count="1">
          <reference field="4294967294" count="1" selected="0">
            <x v="9"/>
          </reference>
        </references>
      </pivotArea>
    </chartFormat>
    <chartFormat chart="2" format="48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485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486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487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" format="488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2" format="489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2" format="490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2" format="49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2" format="492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2" format="493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2" format="494">
      <pivotArea type="data" outline="0" fieldPosition="0">
        <references count="1">
          <reference field="4294967294" count="1" selected="0">
            <x v="9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2">
  <location ref="A5:K9" firstHeaderRow="0" firstDataRow="1" firstDataCol="1" rowPageCount="1" colPageCount="1"/>
  <pivotFields count="18">
    <pivotField axis="axisPage" numFmtId="16" showAll="0">
      <items count="14">
        <item x="8"/>
        <item x="9"/>
        <item x="10"/>
        <item x="11"/>
        <item x="12"/>
        <item x="0"/>
        <item x="1"/>
        <item x="2"/>
        <item x="3"/>
        <item x="4"/>
        <item x="5"/>
        <item x="6"/>
        <item x="7"/>
        <item t="default"/>
      </items>
    </pivotField>
    <pivotField showAll="0">
      <items count="7">
        <item x="2"/>
        <item x="4"/>
        <item x="1"/>
        <item x="0"/>
        <item x="3"/>
        <item x="5"/>
        <item t="default"/>
      </items>
    </pivotField>
    <pivotField showAll="0"/>
    <pivotField showAll="0"/>
    <pivotField axis="axisRow" showAll="0">
      <items count="4">
        <item x="2"/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dataField="1" showAll="0">
      <items count="12">
        <item x="1"/>
        <item x="0"/>
        <item x="5"/>
        <item x="6"/>
        <item x="4"/>
        <item x="2"/>
        <item x="7"/>
        <item x="3"/>
        <item x="8"/>
        <item x="9"/>
        <item x="10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4"/>
  </rowFields>
  <rowItems count="4">
    <i>
      <x/>
    </i>
    <i>
      <x v="1"/>
    </i>
    <i>
      <x v="2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pageFields count="1">
    <pageField fld="0" hier="-1"/>
  </pageFields>
  <dataFields count="10">
    <dataField name="Sum of EWM" fld="8" baseField="0" baseItem="0"/>
    <dataField name="Sum of Naiads" fld="9" baseField="0" baseItem="0"/>
    <dataField name="Sum of TG" fld="10" baseField="0" baseItem="0"/>
    <dataField name="Sum of CT" fld="11" baseField="0" baseItem="0"/>
    <dataField name="Sum of CLPW" fld="12" baseField="0" baseItem="0"/>
    <dataField name="Sum of BLPW" fld="13" baseField="0" baseItem="0"/>
    <dataField name="Sum of TLPW" fld="14" baseField="0" baseItem="0"/>
    <dataField name="Sum of Elodea" fld="15" baseField="0" baseItem="0"/>
    <dataField name="Sum of MA" fld="16" baseField="0" baseItem="0"/>
    <dataField name="Sum of BW" fld="17" baseField="0" baseItem="0"/>
  </dataFields>
  <chartFormats count="10">
    <chartFormat chart="1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1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1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" format="1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1" format="1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1" format="16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1" format="17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1" format="18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1" format="19" series="1">
      <pivotArea type="data" outline="0" fieldPosition="0">
        <references count="1">
          <reference field="4294967294" count="1" selected="0">
            <x v="9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4">
  <location ref="A5:K18" firstHeaderRow="0" firstDataRow="1" firstDataCol="1" rowPageCount="1" colPageCount="1"/>
  <pivotFields count="18">
    <pivotField axis="axisPage" numFmtId="16" showAll="0">
      <items count="14">
        <item x="8"/>
        <item x="9"/>
        <item x="10"/>
        <item x="11"/>
        <item x="12"/>
        <item x="0"/>
        <item x="1"/>
        <item x="2"/>
        <item x="3"/>
        <item x="4"/>
        <item x="5"/>
        <item x="6"/>
        <item x="7"/>
        <item t="default"/>
      </items>
    </pivotField>
    <pivotField showAll="0">
      <items count="7">
        <item x="2"/>
        <item x="4"/>
        <item x="1"/>
        <item x="0"/>
        <item x="3"/>
        <item x="5"/>
        <item t="default"/>
      </items>
    </pivotField>
    <pivotField showAll="0"/>
    <pivotField axis="axisRow" showAll="0">
      <items count="8">
        <item x="4"/>
        <item x="1"/>
        <item x="0"/>
        <item x="6"/>
        <item x="2"/>
        <item x="3"/>
        <item x="5"/>
        <item t="default"/>
      </items>
    </pivotField>
    <pivotField axis="axisRow" showAll="0">
      <items count="4">
        <item x="2"/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dataField="1" showAll="0">
      <items count="12">
        <item x="1"/>
        <item x="0"/>
        <item x="5"/>
        <item x="6"/>
        <item x="4"/>
        <item x="2"/>
        <item x="7"/>
        <item x="3"/>
        <item x="8"/>
        <item x="9"/>
        <item x="10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4"/>
    <field x="3"/>
  </rowFields>
  <rowItems count="13">
    <i>
      <x/>
    </i>
    <i r="1">
      <x v="3"/>
    </i>
    <i r="1">
      <x v="4"/>
    </i>
    <i>
      <x v="1"/>
    </i>
    <i r="1">
      <x v="1"/>
    </i>
    <i r="1">
      <x v="2"/>
    </i>
    <i r="1">
      <x v="5"/>
    </i>
    <i>
      <x v="2"/>
    </i>
    <i r="1">
      <x/>
    </i>
    <i r="1">
      <x v="1"/>
    </i>
    <i r="1">
      <x v="2"/>
    </i>
    <i r="1">
      <x v="6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pageFields count="1">
    <pageField fld="0" hier="-1"/>
  </pageFields>
  <dataFields count="10">
    <dataField name="Sum of EWM" fld="8" baseField="0" baseItem="0"/>
    <dataField name="Sum of Naiads" fld="9" baseField="0" baseItem="0"/>
    <dataField name="Sum of TG" fld="10" baseField="0" baseItem="0"/>
    <dataField name="Sum of CT" fld="11" baseField="0" baseItem="0"/>
    <dataField name="Sum of CLPW" fld="12" baseField="0" baseItem="0"/>
    <dataField name="Sum of BLPW" fld="13" baseField="0" baseItem="0"/>
    <dataField name="Sum of TLPW" fld="14" baseField="0" baseItem="0"/>
    <dataField name="Sum of Elodea" fld="15" baseField="0" baseItem="0"/>
    <dataField name="Sum of MA" fld="16" baseField="0" baseItem="0"/>
    <dataField name="Sum of BW" fld="17" baseField="0" baseItem="0"/>
  </dataFields>
  <chartFormats count="20">
    <chartFormat chart="1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1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1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" format="1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1" format="1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1" format="16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1" format="17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1" format="18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1" format="19" series="1">
      <pivotArea type="data" outline="0" fieldPosition="0">
        <references count="1">
          <reference field="4294967294" count="1" selected="0">
            <x v="9"/>
          </reference>
        </references>
      </pivotArea>
    </chartFormat>
    <chartFormat chart="3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1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3" format="1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3" format="1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3" format="1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3" format="16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3" format="17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3" format="18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3" format="19" series="1">
      <pivotArea type="data" outline="0" fieldPosition="0">
        <references count="1">
          <reference field="4294967294" count="1" selected="0">
            <x v="9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PivotTable2" cacheId="3" dataOnRows="1" applyNumberFormats="0" applyBorderFormats="0" applyFontFormats="0" applyPatternFormats="0" applyAlignmentFormats="0" applyWidthHeightFormats="1" dataCaption="Values" missingCaption="0" updatedVersion="4" minRefreshableVersion="3" useAutoFormatting="1" itemPrintTitles="1" createdVersion="4" indent="0" outline="1" outlineData="1" multipleFieldFilters="0" chartFormat="2">
  <location ref="A6:B41" firstHeaderRow="1" firstDataRow="1" firstDataCol="1"/>
  <pivotFields count="18">
    <pivotField numFmtId="16" showAll="0"/>
    <pivotField showAll="0"/>
    <pivotField showAll="0"/>
    <pivotField showAll="0"/>
    <pivotField showAll="0"/>
    <pivotField axis="axisRow" showAll="0">
      <items count="3">
        <item x="1"/>
        <item x="0"/>
        <item t="default"/>
      </items>
    </pivotField>
    <pivotField showAll="0"/>
    <pivotField showAll="0">
      <items count="3">
        <item x="1"/>
        <item x="0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5"/>
    <field x="-2"/>
  </rowFields>
  <rowItems count="35">
    <i>
      <x/>
    </i>
    <i r="1"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>
      <x v="1"/>
    </i>
    <i r="1"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t="grand">
      <x/>
    </i>
    <i t="grand" i="1">
      <x/>
    </i>
    <i t="grand" i="2">
      <x/>
    </i>
    <i t="grand" i="3">
      <x/>
    </i>
    <i t="grand" i="4">
      <x/>
    </i>
    <i t="grand" i="5">
      <x/>
    </i>
    <i t="grand" i="6">
      <x/>
    </i>
    <i t="grand" i="7">
      <x/>
    </i>
    <i t="grand" i="8">
      <x/>
    </i>
    <i t="grand" i="9">
      <x/>
    </i>
    <i t="grand" i="10">
      <x/>
    </i>
  </rowItems>
  <colItems count="1">
    <i/>
  </colItems>
  <dataFields count="11">
    <dataField name="Sum of EWM2" fld="8" baseField="0" baseItem="0"/>
    <dataField name="Sum of EWM" fld="8" showDataAs="percentOfTotal" baseField="5" baseItem="1" numFmtId="10"/>
    <dataField name="Sum of Naiads" fld="9" baseField="5" baseItem="1" numFmtId="10">
      <extLst>
        <ext xmlns:x14="http://schemas.microsoft.com/office/spreadsheetml/2009/9/main" uri="{E15A36E0-9728-4e99-A89B-3F7291B0FE68}">
          <x14:dataField pivotShowAs="percentOfParentRow"/>
        </ext>
      </extLst>
    </dataField>
    <dataField name="Sum of TG" fld="10" baseField="0" baseItem="0"/>
    <dataField name="Sum of CT" fld="11" baseField="0" baseItem="0"/>
    <dataField name="Sum of CLPW" fld="12" baseField="0" baseItem="0"/>
    <dataField name="Sum of BLPW" fld="13" baseField="0" baseItem="0"/>
    <dataField name="Sum of TLPW" fld="14" baseField="0" baseItem="0"/>
    <dataField name="Sum of Elodea" fld="15" baseField="0" baseItem="0"/>
    <dataField name="Sum of MA" fld="16" baseField="0" baseItem="0"/>
    <dataField name="Sum of BW" fld="17" showDataAs="percentOfTotal" baseField="0" baseItem="0" numFmtId="10"/>
  </dataFields>
  <chartFormats count="11">
    <chartFormat chart="1" format="10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11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12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" format="13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1" format="14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1" format="15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1" format="16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1" format="17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1" format="18" series="1">
      <pivotArea type="data" outline="0" fieldPosition="0">
        <references count="1">
          <reference field="4294967294" count="1" selected="0">
            <x v="9"/>
          </reference>
        </references>
      </pivotArea>
    </chartFormat>
    <chartFormat chart="1" format="19" series="1">
      <pivotArea type="data" outline="0" fieldPosition="0">
        <references count="1">
          <reference field="4294967294" count="1" selected="0">
            <x v="10"/>
          </reference>
        </references>
      </pivotArea>
    </chartFormat>
    <chartFormat chart="1" format="2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PivotTable5" cacheId="2" dataOnRows="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6">
  <location ref="A4:B14" firstHeaderRow="1" firstDataRow="1" firstDataCol="1" rowPageCount="2" colPageCount="1"/>
  <pivotFields count="19">
    <pivotField axis="axisPage" numFmtId="16" showAll="0">
      <items count="14">
        <item x="8"/>
        <item x="9"/>
        <item x="10"/>
        <item x="11"/>
        <item x="12"/>
        <item x="0"/>
        <item x="1"/>
        <item x="2"/>
        <item x="3"/>
        <item x="4"/>
        <item x="5"/>
        <item x="6"/>
        <item x="7"/>
        <item t="default"/>
      </items>
    </pivotField>
    <pivotField showAll="0">
      <items count="7">
        <item x="3"/>
        <item x="1"/>
        <item x="2"/>
        <item x="4"/>
        <item x="5"/>
        <item x="0"/>
        <item t="default"/>
      </items>
    </pivotField>
    <pivotField axis="axisPage" multipleItemSelectionAllowed="1" showAll="0" defaultSubtotal="0">
      <items count="25">
        <item x="1"/>
        <item x="19"/>
        <item x="21"/>
        <item x="23"/>
        <item x="3"/>
        <item x="5"/>
        <item x="7"/>
        <item x="9"/>
        <item x="11"/>
        <item x="13"/>
        <item x="15"/>
        <item x="17"/>
        <item h="1" x="0"/>
        <item h="1" x="18"/>
        <item h="1" x="20"/>
        <item h="1" x="22"/>
        <item h="1" x="24"/>
        <item h="1" x="2"/>
        <item h="1" x="4"/>
        <item h="1" x="6"/>
        <item h="1" x="8"/>
        <item h="1" x="10"/>
        <item h="1" x="12"/>
        <item h="1" x="14"/>
        <item h="1" x="16"/>
      </items>
    </pivotField>
    <pivotField showAl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 sumSubtotal="1"/>
    <pivotField dataField="1" showAll="0"/>
    <pivotField dataField="1" showAll="0"/>
    <pivotField dataField="1" showAll="0"/>
    <pivotField showAll="0"/>
  </pivotFields>
  <rowFields count="1">
    <field x="-2"/>
  </rowFields>
  <row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rowItems>
  <colItems count="1">
    <i/>
  </colItems>
  <pageFields count="2">
    <pageField fld="0" hier="-1"/>
    <pageField fld="2" hier="-1"/>
  </pageFields>
  <dataFields count="10">
    <dataField name="EWM " fld="8" baseField="0" baseItem="0"/>
    <dataField name="CLPW " fld="12" baseField="0" baseItem="0"/>
    <dataField name="TLPW " fld="14" baseField="0" baseItem="0"/>
    <dataField name="BLPW " fld="13" baseField="0" baseItem="0"/>
    <dataField name="Elodea " fld="15" baseField="0" baseItem="0"/>
    <dataField name="TG " fld="10" baseField="0" baseItem="0"/>
    <dataField name="CT " fld="11" baseField="0" baseItem="0"/>
    <dataField name="Naiads " fld="9" baseField="0" baseItem="0"/>
    <dataField name="MA " fld="16" baseField="0" baseItem="0"/>
    <dataField name="BW " fld="17" baseField="1" baseItem="0"/>
  </dataFields>
  <chartFormats count="1"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adison">
  <a:themeElements>
    <a:clrScheme name="Madison">
      <a:dk1>
        <a:sysClr val="windowText" lastClr="000000"/>
      </a:dk1>
      <a:lt1>
        <a:sysClr val="window" lastClr="FFFFFF"/>
      </a:lt1>
      <a:dk2>
        <a:srgbClr val="1F2D29"/>
      </a:dk2>
      <a:lt2>
        <a:srgbClr val="C5FAEB"/>
      </a:lt2>
      <a:accent1>
        <a:srgbClr val="A1D68B"/>
      </a:accent1>
      <a:accent2>
        <a:srgbClr val="5EC795"/>
      </a:accent2>
      <a:accent3>
        <a:srgbClr val="4DADCF"/>
      </a:accent3>
      <a:accent4>
        <a:srgbClr val="CDB756"/>
      </a:accent4>
      <a:accent5>
        <a:srgbClr val="E29C36"/>
      </a:accent5>
      <a:accent6>
        <a:srgbClr val="8EC0C1"/>
      </a:accent6>
      <a:hlink>
        <a:srgbClr val="6D9D9B"/>
      </a:hlink>
      <a:folHlink>
        <a:srgbClr val="6D8583"/>
      </a:folHlink>
    </a:clrScheme>
    <a:fontScheme name="Madison">
      <a:majorFont>
        <a:latin typeface="Arial" panose="020B0604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Madison">
      <a:fillStyleLst>
        <a:solidFill>
          <a:schemeClr val="phClr"/>
        </a:solidFill>
        <a:gradFill rotWithShape="1">
          <a:gsLst>
            <a:gs pos="0">
              <a:schemeClr val="phClr">
                <a:tint val="48000"/>
                <a:alpha val="88000"/>
                <a:satMod val="105000"/>
                <a:lumMod val="110000"/>
              </a:schemeClr>
            </a:gs>
            <a:gs pos="100000">
              <a:schemeClr val="phClr">
                <a:tint val="78000"/>
                <a:alpha val="92000"/>
                <a:satMod val="109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satMod val="110000"/>
                <a:lumMod val="104000"/>
              </a:schemeClr>
            </a:gs>
            <a:gs pos="69000">
              <a:schemeClr val="phClr">
                <a:shade val="84000"/>
                <a:satMod val="130000"/>
                <a:lumMod val="92000"/>
              </a:schemeClr>
            </a:gs>
            <a:gs pos="100000">
              <a:schemeClr val="phClr">
                <a:shade val="76000"/>
                <a:satMod val="130000"/>
                <a:lumMod val="88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blipFill rotWithShape="1">
          <a:blip xmlns:r="http://schemas.openxmlformats.org/officeDocument/2006/relationships" r:embed="rId1"/>
          <a:stretch/>
        </a:blip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Madison" id="{025CB5FB-2DD3-45EE-B6F0-CC461540EB19}" vid="{6AC10936-2DFC-4054-9ADF-B5E2C5F86190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ivotTable" Target="../pivotTables/pivot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A38"/>
  <sheetViews>
    <sheetView zoomScaleNormal="100" workbookViewId="0">
      <selection activeCell="C21" sqref="C21"/>
    </sheetView>
  </sheetViews>
  <sheetFormatPr defaultColWidth="10.7265625" defaultRowHeight="15" x14ac:dyDescent="0.25"/>
  <cols>
    <col min="1" max="1" width="10.7265625" style="1"/>
    <col min="2" max="2" width="12.54296875" style="1" customWidth="1"/>
    <col min="3" max="3" width="15" style="1" bestFit="1" customWidth="1"/>
    <col min="4" max="4" width="10.7265625" style="1"/>
    <col min="5" max="5" width="12.26953125" style="1" customWidth="1"/>
    <col min="6" max="7" width="11.1796875" style="1" customWidth="1"/>
    <col min="8" max="8" width="12.1796875" style="1" customWidth="1"/>
    <col min="9" max="9" width="9" style="1" customWidth="1"/>
    <col min="10" max="22" width="10.7265625" style="1"/>
    <col min="23" max="23" width="13" style="1" customWidth="1"/>
    <col min="24" max="24" width="14.81640625" style="1" customWidth="1"/>
    <col min="25" max="25" width="10.7265625" style="1"/>
    <col min="26" max="26" width="14" style="1" customWidth="1"/>
    <col min="27" max="27" width="10.7265625" style="1"/>
    <col min="28" max="28" width="14" style="1" customWidth="1"/>
    <col min="29" max="29" width="12.26953125" style="1" customWidth="1"/>
    <col min="30" max="16384" width="10.7265625" style="1"/>
  </cols>
  <sheetData>
    <row r="3" spans="1:27" x14ac:dyDescent="0.25">
      <c r="A3" s="1" t="s">
        <v>11</v>
      </c>
      <c r="B3" s="1" t="s">
        <v>14</v>
      </c>
      <c r="C3" s="1" t="s">
        <v>57</v>
      </c>
      <c r="D3" s="1" t="s">
        <v>10</v>
      </c>
      <c r="E3" s="1" t="s">
        <v>51</v>
      </c>
      <c r="F3" s="1" t="s">
        <v>50</v>
      </c>
      <c r="G3" s="1" t="s">
        <v>56</v>
      </c>
      <c r="H3" s="1" t="s">
        <v>49</v>
      </c>
      <c r="I3" s="1" t="s">
        <v>0</v>
      </c>
      <c r="J3" s="1" t="s">
        <v>9</v>
      </c>
      <c r="K3" s="1" t="s">
        <v>2</v>
      </c>
      <c r="L3" s="1" t="s">
        <v>5</v>
      </c>
      <c r="M3" s="1" t="s">
        <v>1</v>
      </c>
      <c r="N3" s="1" t="s">
        <v>4</v>
      </c>
      <c r="O3" s="1" t="s">
        <v>3</v>
      </c>
      <c r="P3" s="1" t="s">
        <v>6</v>
      </c>
      <c r="Q3" s="1" t="s">
        <v>7</v>
      </c>
      <c r="R3" s="1" t="s">
        <v>8</v>
      </c>
      <c r="S3" s="1" t="s">
        <v>12</v>
      </c>
    </row>
    <row r="4" spans="1:27" x14ac:dyDescent="0.25">
      <c r="A4" s="2">
        <v>44424</v>
      </c>
      <c r="B4" s="1" t="s">
        <v>52</v>
      </c>
      <c r="C4" s="1" t="s">
        <v>58</v>
      </c>
      <c r="D4" s="1">
        <v>5</v>
      </c>
      <c r="E4" s="1" t="s">
        <v>53</v>
      </c>
      <c r="F4" s="1" t="s">
        <v>55</v>
      </c>
      <c r="G4" s="1" t="s">
        <v>55</v>
      </c>
      <c r="H4" s="1" t="s">
        <v>55</v>
      </c>
      <c r="I4" s="1">
        <v>2</v>
      </c>
      <c r="J4" s="1">
        <v>17</v>
      </c>
      <c r="K4" s="1">
        <v>10</v>
      </c>
      <c r="L4" s="1">
        <v>0</v>
      </c>
      <c r="M4" s="1">
        <v>0</v>
      </c>
      <c r="N4" s="1">
        <v>0</v>
      </c>
      <c r="O4" s="1">
        <v>2</v>
      </c>
      <c r="P4" s="1">
        <v>26</v>
      </c>
      <c r="Q4" s="1">
        <v>12</v>
      </c>
      <c r="R4" s="1">
        <v>0</v>
      </c>
      <c r="S4" s="1">
        <f>SUM(I4:R4)</f>
        <v>69</v>
      </c>
      <c r="AA4" s="1" t="s">
        <v>48</v>
      </c>
    </row>
    <row r="5" spans="1:27" x14ac:dyDescent="0.25">
      <c r="A5" s="2">
        <v>44424</v>
      </c>
      <c r="B5" s="1" t="s">
        <v>52</v>
      </c>
      <c r="C5" s="1" t="s">
        <v>59</v>
      </c>
      <c r="D5" s="1">
        <v>4</v>
      </c>
      <c r="E5" s="1" t="s">
        <v>53</v>
      </c>
      <c r="F5" s="1" t="s">
        <v>55</v>
      </c>
      <c r="G5" s="1" t="s">
        <v>55</v>
      </c>
      <c r="H5" s="1" t="s">
        <v>55</v>
      </c>
      <c r="I5" s="1">
        <v>0</v>
      </c>
      <c r="J5" s="1">
        <v>9</v>
      </c>
      <c r="K5" s="1">
        <v>20</v>
      </c>
      <c r="L5" s="1">
        <v>0</v>
      </c>
      <c r="M5" s="1">
        <v>0</v>
      </c>
      <c r="N5" s="1">
        <v>0</v>
      </c>
      <c r="O5" s="1">
        <v>3</v>
      </c>
      <c r="P5" s="1">
        <v>13</v>
      </c>
      <c r="Q5" s="1">
        <v>5</v>
      </c>
      <c r="R5" s="1">
        <v>0</v>
      </c>
      <c r="S5" s="1">
        <f t="shared" ref="S5:S29" si="0">SUM(I5:R5)</f>
        <v>50</v>
      </c>
    </row>
    <row r="6" spans="1:27" x14ac:dyDescent="0.25">
      <c r="A6" s="2">
        <v>44425</v>
      </c>
      <c r="B6" s="1" t="s">
        <v>52</v>
      </c>
      <c r="C6" s="1" t="s">
        <v>60</v>
      </c>
      <c r="D6" s="1">
        <v>4</v>
      </c>
      <c r="E6" s="1" t="s">
        <v>80</v>
      </c>
      <c r="F6" s="1" t="s">
        <v>55</v>
      </c>
      <c r="G6" s="1" t="s">
        <v>54</v>
      </c>
      <c r="H6" s="1" t="s">
        <v>54</v>
      </c>
      <c r="I6" s="6">
        <v>9</v>
      </c>
      <c r="J6" s="6">
        <v>0</v>
      </c>
      <c r="K6" s="6">
        <v>14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32</v>
      </c>
      <c r="S6" s="6">
        <f t="shared" si="0"/>
        <v>55</v>
      </c>
    </row>
    <row r="7" spans="1:27" x14ac:dyDescent="0.25">
      <c r="A7" s="2">
        <v>44425</v>
      </c>
      <c r="B7" s="1" t="s">
        <v>52</v>
      </c>
      <c r="C7" s="1" t="s">
        <v>61</v>
      </c>
      <c r="D7" s="1">
        <v>4</v>
      </c>
      <c r="E7" s="1" t="s">
        <v>80</v>
      </c>
      <c r="F7" s="1" t="s">
        <v>55</v>
      </c>
      <c r="G7" s="1" t="s">
        <v>54</v>
      </c>
      <c r="H7" s="1" t="s">
        <v>54</v>
      </c>
      <c r="I7" s="6">
        <v>16</v>
      </c>
      <c r="J7" s="6">
        <v>0</v>
      </c>
      <c r="K7" s="6">
        <v>28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18</v>
      </c>
      <c r="S7" s="6">
        <f t="shared" si="0"/>
        <v>62</v>
      </c>
    </row>
    <row r="8" spans="1:27" ht="15" customHeight="1" x14ac:dyDescent="0.25">
      <c r="A8" s="2">
        <v>44431</v>
      </c>
      <c r="B8" s="1" t="s">
        <v>52</v>
      </c>
      <c r="C8" s="11" t="s">
        <v>62</v>
      </c>
      <c r="D8" s="1">
        <v>8</v>
      </c>
      <c r="E8" s="1" t="s">
        <v>81</v>
      </c>
      <c r="F8" s="1" t="s">
        <v>54</v>
      </c>
      <c r="G8" s="1" t="s">
        <v>55</v>
      </c>
      <c r="H8" s="1" t="s">
        <v>55</v>
      </c>
      <c r="I8" s="6">
        <v>7</v>
      </c>
      <c r="J8" s="6">
        <v>0</v>
      </c>
      <c r="K8" s="6">
        <v>18</v>
      </c>
      <c r="L8" s="6">
        <v>22</v>
      </c>
      <c r="M8" s="6">
        <v>0</v>
      </c>
      <c r="N8" s="6">
        <v>0</v>
      </c>
      <c r="O8" s="6">
        <v>10</v>
      </c>
      <c r="P8" s="6">
        <v>0</v>
      </c>
      <c r="Q8" s="6">
        <v>0</v>
      </c>
      <c r="R8" s="6">
        <v>0</v>
      </c>
      <c r="S8" s="6">
        <f t="shared" si="0"/>
        <v>57</v>
      </c>
    </row>
    <row r="9" spans="1:27" x14ac:dyDescent="0.25">
      <c r="A9" s="7">
        <v>44432</v>
      </c>
      <c r="B9" s="1" t="s">
        <v>52</v>
      </c>
      <c r="C9" s="11" t="s">
        <v>63</v>
      </c>
      <c r="D9" s="1">
        <v>8</v>
      </c>
      <c r="E9" s="1" t="s">
        <v>81</v>
      </c>
      <c r="F9" s="1" t="s">
        <v>54</v>
      </c>
      <c r="G9" s="1" t="s">
        <v>55</v>
      </c>
      <c r="H9" s="1" t="s">
        <v>55</v>
      </c>
      <c r="I9" s="6">
        <v>5</v>
      </c>
      <c r="J9" s="6">
        <v>0</v>
      </c>
      <c r="K9" s="6">
        <v>15</v>
      </c>
      <c r="L9" s="6">
        <v>6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14</v>
      </c>
      <c r="S9" s="6">
        <f t="shared" si="0"/>
        <v>40</v>
      </c>
    </row>
    <row r="10" spans="1:27" x14ac:dyDescent="0.25">
      <c r="A10" s="7">
        <v>44433</v>
      </c>
      <c r="B10" s="1" t="s">
        <v>52</v>
      </c>
      <c r="C10" s="11" t="s">
        <v>64</v>
      </c>
      <c r="D10" s="1">
        <v>10</v>
      </c>
      <c r="E10" s="1" t="s">
        <v>80</v>
      </c>
      <c r="F10" s="1" t="s">
        <v>55</v>
      </c>
      <c r="G10" s="1" t="s">
        <v>54</v>
      </c>
      <c r="H10" s="3" t="s">
        <v>55</v>
      </c>
      <c r="I10" s="6">
        <v>7</v>
      </c>
      <c r="J10" s="6">
        <v>0</v>
      </c>
      <c r="K10" s="6">
        <v>12</v>
      </c>
      <c r="L10" s="6">
        <v>32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f t="shared" si="0"/>
        <v>51</v>
      </c>
    </row>
    <row r="11" spans="1:27" x14ac:dyDescent="0.25">
      <c r="A11" s="7">
        <v>44434</v>
      </c>
      <c r="B11" s="1" t="s">
        <v>52</v>
      </c>
      <c r="C11" s="11" t="s">
        <v>65</v>
      </c>
      <c r="D11" s="1">
        <v>10</v>
      </c>
      <c r="E11" s="1" t="s">
        <v>80</v>
      </c>
      <c r="F11" s="1" t="s">
        <v>55</v>
      </c>
      <c r="G11" s="1" t="s">
        <v>54</v>
      </c>
      <c r="H11" s="4" t="s">
        <v>54</v>
      </c>
      <c r="I11" s="6">
        <v>7</v>
      </c>
      <c r="J11" s="6">
        <v>0</v>
      </c>
      <c r="K11" s="6">
        <v>15</v>
      </c>
      <c r="L11" s="6">
        <v>0</v>
      </c>
      <c r="M11" s="6">
        <v>0</v>
      </c>
      <c r="N11" s="6">
        <v>0</v>
      </c>
      <c r="O11" s="6">
        <v>0</v>
      </c>
      <c r="P11" s="6">
        <v>5</v>
      </c>
      <c r="Q11" s="6">
        <v>18</v>
      </c>
      <c r="R11" s="6">
        <v>0</v>
      </c>
      <c r="S11" s="6">
        <f t="shared" si="0"/>
        <v>45</v>
      </c>
    </row>
    <row r="12" spans="1:27" x14ac:dyDescent="0.25">
      <c r="A12" s="7">
        <v>44435</v>
      </c>
      <c r="B12" s="1" t="s">
        <v>52</v>
      </c>
      <c r="C12" s="11" t="s">
        <v>66</v>
      </c>
      <c r="D12" s="1">
        <v>3</v>
      </c>
      <c r="E12" s="1" t="s">
        <v>53</v>
      </c>
      <c r="F12" s="1" t="s">
        <v>54</v>
      </c>
      <c r="G12" s="1" t="s">
        <v>54</v>
      </c>
      <c r="H12" s="1" t="s">
        <v>55</v>
      </c>
      <c r="I12" s="6">
        <v>7</v>
      </c>
      <c r="J12" s="6">
        <v>0</v>
      </c>
      <c r="K12" s="6">
        <v>2</v>
      </c>
      <c r="L12" s="6">
        <v>0</v>
      </c>
      <c r="M12" s="6">
        <v>0</v>
      </c>
      <c r="N12" s="6">
        <v>0</v>
      </c>
      <c r="O12" s="6">
        <v>0</v>
      </c>
      <c r="P12" s="6">
        <v>1</v>
      </c>
      <c r="Q12" s="6">
        <v>2</v>
      </c>
      <c r="R12" s="6">
        <v>1</v>
      </c>
      <c r="S12" s="6">
        <f t="shared" si="0"/>
        <v>13</v>
      </c>
    </row>
    <row r="13" spans="1:27" x14ac:dyDescent="0.25">
      <c r="A13" s="7">
        <v>44436</v>
      </c>
      <c r="B13" s="1" t="s">
        <v>52</v>
      </c>
      <c r="C13" s="11" t="s">
        <v>67</v>
      </c>
      <c r="D13" s="1">
        <v>4</v>
      </c>
      <c r="E13" s="1" t="s">
        <v>53</v>
      </c>
      <c r="F13" s="1" t="s">
        <v>54</v>
      </c>
      <c r="G13" s="1" t="s">
        <v>55</v>
      </c>
      <c r="H13" s="1" t="s">
        <v>55</v>
      </c>
      <c r="I13" s="6">
        <v>6</v>
      </c>
      <c r="J13" s="6">
        <v>0</v>
      </c>
      <c r="K13" s="6">
        <v>25</v>
      </c>
      <c r="L13" s="6">
        <v>0</v>
      </c>
      <c r="M13" s="6">
        <v>0</v>
      </c>
      <c r="N13" s="6">
        <v>0</v>
      </c>
      <c r="O13" s="6">
        <v>0</v>
      </c>
      <c r="P13" s="6">
        <v>8</v>
      </c>
      <c r="Q13" s="6">
        <v>12</v>
      </c>
      <c r="R13" s="6">
        <v>5</v>
      </c>
      <c r="S13" s="6">
        <f t="shared" si="0"/>
        <v>56</v>
      </c>
    </row>
    <row r="14" spans="1:27" x14ac:dyDescent="0.25">
      <c r="A14" s="12">
        <v>44032</v>
      </c>
      <c r="B14" s="11" t="s">
        <v>30</v>
      </c>
      <c r="C14" s="11" t="s">
        <v>68</v>
      </c>
      <c r="D14" s="1">
        <v>12</v>
      </c>
      <c r="E14" s="6" t="s">
        <v>53</v>
      </c>
      <c r="F14" s="6" t="s">
        <v>55</v>
      </c>
      <c r="G14" s="6" t="s">
        <v>55</v>
      </c>
      <c r="H14" s="6" t="s">
        <v>55</v>
      </c>
      <c r="I14" s="6">
        <v>12</v>
      </c>
      <c r="J14" s="6">
        <v>0</v>
      </c>
      <c r="K14" s="6">
        <v>39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3</v>
      </c>
      <c r="R14" s="6">
        <v>1</v>
      </c>
      <c r="S14" s="6">
        <f t="shared" si="0"/>
        <v>55</v>
      </c>
    </row>
    <row r="15" spans="1:27" x14ac:dyDescent="0.25">
      <c r="A15" s="12">
        <v>44032</v>
      </c>
      <c r="B15" s="11" t="s">
        <v>30</v>
      </c>
      <c r="C15" s="11" t="s">
        <v>69</v>
      </c>
      <c r="D15" s="1">
        <v>12</v>
      </c>
      <c r="E15" s="6" t="s">
        <v>53</v>
      </c>
      <c r="F15" s="6" t="s">
        <v>55</v>
      </c>
      <c r="G15" s="6" t="s">
        <v>55</v>
      </c>
      <c r="H15" s="6" t="s">
        <v>55</v>
      </c>
      <c r="I15" s="11">
        <v>2</v>
      </c>
      <c r="J15" s="11">
        <v>17</v>
      </c>
      <c r="K15" s="11">
        <v>10</v>
      </c>
      <c r="L15" s="11">
        <v>0</v>
      </c>
      <c r="M15" s="11">
        <v>0</v>
      </c>
      <c r="N15" s="11">
        <v>0</v>
      </c>
      <c r="O15" s="11">
        <v>2</v>
      </c>
      <c r="P15" s="11">
        <v>26</v>
      </c>
      <c r="Q15" s="11">
        <v>12</v>
      </c>
      <c r="R15" s="11">
        <v>0</v>
      </c>
      <c r="S15" s="6">
        <f t="shared" si="0"/>
        <v>69</v>
      </c>
    </row>
    <row r="16" spans="1:27" x14ac:dyDescent="0.25">
      <c r="A16" s="12">
        <v>44032</v>
      </c>
      <c r="B16" s="11" t="s">
        <v>31</v>
      </c>
      <c r="C16" s="11" t="s">
        <v>70</v>
      </c>
      <c r="D16" s="1">
        <v>5</v>
      </c>
      <c r="E16" s="6" t="s">
        <v>80</v>
      </c>
      <c r="F16" s="6" t="s">
        <v>55</v>
      </c>
      <c r="G16" s="6" t="s">
        <v>54</v>
      </c>
      <c r="H16" s="6" t="s">
        <v>54</v>
      </c>
      <c r="I16" s="11">
        <v>0</v>
      </c>
      <c r="J16" s="11">
        <v>9</v>
      </c>
      <c r="K16" s="11">
        <v>20</v>
      </c>
      <c r="L16" s="11">
        <v>0</v>
      </c>
      <c r="M16" s="11">
        <v>0</v>
      </c>
      <c r="N16" s="11">
        <v>0</v>
      </c>
      <c r="O16" s="11">
        <v>3</v>
      </c>
      <c r="P16" s="11">
        <v>13</v>
      </c>
      <c r="Q16" s="11">
        <v>5</v>
      </c>
      <c r="R16" s="11">
        <v>0</v>
      </c>
      <c r="S16" s="6">
        <f t="shared" si="0"/>
        <v>50</v>
      </c>
    </row>
    <row r="17" spans="1:19" x14ac:dyDescent="0.25">
      <c r="A17" s="12">
        <v>44032</v>
      </c>
      <c r="B17" s="11" t="s">
        <v>31</v>
      </c>
      <c r="C17" s="11" t="s">
        <v>71</v>
      </c>
      <c r="D17" s="1">
        <v>5</v>
      </c>
      <c r="E17" s="6" t="s">
        <v>80</v>
      </c>
      <c r="F17" s="6" t="s">
        <v>55</v>
      </c>
      <c r="G17" s="6" t="s">
        <v>54</v>
      </c>
      <c r="H17" s="6" t="s">
        <v>54</v>
      </c>
      <c r="I17" s="11">
        <v>9</v>
      </c>
      <c r="J17" s="11">
        <v>0</v>
      </c>
      <c r="K17" s="11">
        <v>14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32</v>
      </c>
      <c r="S17" s="6">
        <f t="shared" si="0"/>
        <v>55</v>
      </c>
    </row>
    <row r="18" spans="1:19" x14ac:dyDescent="0.25">
      <c r="A18" s="12">
        <v>44033</v>
      </c>
      <c r="B18" s="11" t="s">
        <v>13</v>
      </c>
      <c r="C18" s="11" t="s">
        <v>72</v>
      </c>
      <c r="D18" s="1">
        <v>7</v>
      </c>
      <c r="E18" s="6" t="s">
        <v>81</v>
      </c>
      <c r="F18" s="6" t="s">
        <v>54</v>
      </c>
      <c r="G18" s="6" t="s">
        <v>55</v>
      </c>
      <c r="H18" s="6" t="s">
        <v>55</v>
      </c>
      <c r="I18" s="11">
        <v>16</v>
      </c>
      <c r="J18" s="11">
        <v>0</v>
      </c>
      <c r="K18" s="11">
        <v>28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18</v>
      </c>
      <c r="S18" s="6">
        <f t="shared" si="0"/>
        <v>62</v>
      </c>
    </row>
    <row r="19" spans="1:19" x14ac:dyDescent="0.25">
      <c r="A19" s="12">
        <v>44033</v>
      </c>
      <c r="B19" s="11" t="s">
        <v>13</v>
      </c>
      <c r="C19" s="11" t="s">
        <v>73</v>
      </c>
      <c r="D19" s="1">
        <v>7</v>
      </c>
      <c r="E19" s="6" t="s">
        <v>81</v>
      </c>
      <c r="F19" s="6" t="s">
        <v>54</v>
      </c>
      <c r="G19" s="6" t="s">
        <v>55</v>
      </c>
      <c r="H19" s="6" t="s">
        <v>55</v>
      </c>
      <c r="I19" s="11">
        <v>7</v>
      </c>
      <c r="J19" s="11">
        <v>0</v>
      </c>
      <c r="K19" s="11">
        <v>18</v>
      </c>
      <c r="L19" s="11">
        <v>22</v>
      </c>
      <c r="M19" s="11">
        <v>0</v>
      </c>
      <c r="N19" s="11">
        <v>0</v>
      </c>
      <c r="O19" s="11">
        <v>10</v>
      </c>
      <c r="P19" s="11">
        <v>0</v>
      </c>
      <c r="Q19" s="11">
        <v>0</v>
      </c>
      <c r="R19" s="11">
        <v>0</v>
      </c>
      <c r="S19" s="6">
        <f t="shared" si="0"/>
        <v>57</v>
      </c>
    </row>
    <row r="20" spans="1:19" x14ac:dyDescent="0.25">
      <c r="A20" s="12">
        <v>44033</v>
      </c>
      <c r="B20" s="11" t="s">
        <v>32</v>
      </c>
      <c r="C20" s="11" t="s">
        <v>74</v>
      </c>
      <c r="D20" s="1">
        <v>4</v>
      </c>
      <c r="E20" s="6" t="s">
        <v>80</v>
      </c>
      <c r="F20" s="6" t="s">
        <v>55</v>
      </c>
      <c r="G20" s="6" t="s">
        <v>54</v>
      </c>
      <c r="H20" s="8" t="s">
        <v>55</v>
      </c>
      <c r="I20" s="11">
        <v>5</v>
      </c>
      <c r="J20" s="11">
        <v>0</v>
      </c>
      <c r="K20" s="11">
        <v>15</v>
      </c>
      <c r="L20" s="11">
        <v>6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14</v>
      </c>
      <c r="S20" s="6">
        <f t="shared" si="0"/>
        <v>40</v>
      </c>
    </row>
    <row r="21" spans="1:19" x14ac:dyDescent="0.25">
      <c r="A21" s="12">
        <v>44033</v>
      </c>
      <c r="B21" s="11" t="s">
        <v>32</v>
      </c>
      <c r="C21" s="11" t="s">
        <v>75</v>
      </c>
      <c r="D21" s="1">
        <v>4</v>
      </c>
      <c r="E21" s="6" t="s">
        <v>80</v>
      </c>
      <c r="F21" s="6" t="s">
        <v>55</v>
      </c>
      <c r="G21" s="6" t="s">
        <v>54</v>
      </c>
      <c r="H21" s="9" t="s">
        <v>54</v>
      </c>
      <c r="I21" s="11">
        <v>7</v>
      </c>
      <c r="J21" s="11">
        <v>0</v>
      </c>
      <c r="K21" s="11">
        <v>12</v>
      </c>
      <c r="L21" s="11">
        <v>32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6">
        <f t="shared" si="0"/>
        <v>51</v>
      </c>
    </row>
    <row r="22" spans="1:19" x14ac:dyDescent="0.25">
      <c r="A22" s="12">
        <v>44033</v>
      </c>
      <c r="B22" s="11" t="s">
        <v>32</v>
      </c>
      <c r="C22" s="11" t="s">
        <v>76</v>
      </c>
      <c r="D22" s="1">
        <v>12</v>
      </c>
      <c r="E22" s="6" t="s">
        <v>53</v>
      </c>
      <c r="F22" s="6" t="s">
        <v>54</v>
      </c>
      <c r="G22" s="6" t="s">
        <v>54</v>
      </c>
      <c r="H22" s="6" t="s">
        <v>55</v>
      </c>
      <c r="I22" s="11">
        <v>7</v>
      </c>
      <c r="J22" s="11">
        <v>0</v>
      </c>
      <c r="K22" s="11">
        <v>15</v>
      </c>
      <c r="L22" s="11">
        <v>0</v>
      </c>
      <c r="M22" s="11">
        <v>0</v>
      </c>
      <c r="N22" s="11">
        <v>0</v>
      </c>
      <c r="O22" s="11">
        <v>0</v>
      </c>
      <c r="P22" s="11">
        <v>5</v>
      </c>
      <c r="Q22" s="11">
        <v>18</v>
      </c>
      <c r="R22" s="11">
        <v>0</v>
      </c>
      <c r="S22" s="6">
        <f t="shared" si="0"/>
        <v>45</v>
      </c>
    </row>
    <row r="23" spans="1:19" x14ac:dyDescent="0.25">
      <c r="A23" s="12">
        <v>44033</v>
      </c>
      <c r="B23" s="11" t="s">
        <v>32</v>
      </c>
      <c r="C23" s="11" t="s">
        <v>77</v>
      </c>
      <c r="D23" s="1">
        <v>12</v>
      </c>
      <c r="E23" s="6" t="s">
        <v>53</v>
      </c>
      <c r="F23" s="6" t="s">
        <v>54</v>
      </c>
      <c r="G23" s="6" t="s">
        <v>55</v>
      </c>
      <c r="H23" s="6" t="s">
        <v>55</v>
      </c>
      <c r="I23" s="11">
        <v>7</v>
      </c>
      <c r="J23" s="11">
        <v>0</v>
      </c>
      <c r="K23" s="11">
        <v>2</v>
      </c>
      <c r="L23" s="11">
        <v>0</v>
      </c>
      <c r="M23" s="11">
        <v>0</v>
      </c>
      <c r="N23" s="11">
        <v>0</v>
      </c>
      <c r="O23" s="11">
        <v>0</v>
      </c>
      <c r="P23" s="11">
        <v>1</v>
      </c>
      <c r="Q23" s="11">
        <v>2</v>
      </c>
      <c r="R23" s="11">
        <v>1</v>
      </c>
      <c r="S23" s="6">
        <f t="shared" si="0"/>
        <v>13</v>
      </c>
    </row>
    <row r="24" spans="1:19" x14ac:dyDescent="0.25">
      <c r="A24" s="12">
        <v>44034</v>
      </c>
      <c r="B24" s="11" t="s">
        <v>32</v>
      </c>
      <c r="C24" s="11" t="s">
        <v>78</v>
      </c>
      <c r="D24" s="11">
        <v>7</v>
      </c>
      <c r="E24" s="11" t="s">
        <v>81</v>
      </c>
      <c r="F24" s="11" t="s">
        <v>54</v>
      </c>
      <c r="G24" s="11" t="s">
        <v>55</v>
      </c>
      <c r="H24" s="11" t="s">
        <v>55</v>
      </c>
      <c r="I24" s="11">
        <v>6</v>
      </c>
      <c r="J24" s="11">
        <v>0</v>
      </c>
      <c r="K24" s="11">
        <v>25</v>
      </c>
      <c r="L24" s="11">
        <v>0</v>
      </c>
      <c r="M24" s="11">
        <v>0</v>
      </c>
      <c r="N24" s="11">
        <v>0</v>
      </c>
      <c r="O24" s="11">
        <v>0</v>
      </c>
      <c r="P24" s="11">
        <v>8</v>
      </c>
      <c r="Q24" s="11">
        <v>12</v>
      </c>
      <c r="R24" s="11">
        <v>5</v>
      </c>
      <c r="S24" s="6">
        <f t="shared" si="0"/>
        <v>56</v>
      </c>
    </row>
    <row r="25" spans="1:19" x14ac:dyDescent="0.25">
      <c r="A25" s="12">
        <v>44034</v>
      </c>
      <c r="B25" s="11" t="s">
        <v>32</v>
      </c>
      <c r="C25" s="11" t="s">
        <v>79</v>
      </c>
      <c r="D25" s="11">
        <v>4</v>
      </c>
      <c r="E25" s="11" t="s">
        <v>80</v>
      </c>
      <c r="F25" s="11" t="s">
        <v>55</v>
      </c>
      <c r="G25" s="11" t="s">
        <v>54</v>
      </c>
      <c r="H25" s="15" t="s">
        <v>55</v>
      </c>
      <c r="I25" s="11">
        <v>12</v>
      </c>
      <c r="J25" s="11">
        <v>0</v>
      </c>
      <c r="K25" s="11">
        <v>39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3</v>
      </c>
      <c r="R25" s="11">
        <v>1</v>
      </c>
      <c r="S25" s="6">
        <f t="shared" si="0"/>
        <v>55</v>
      </c>
    </row>
    <row r="26" spans="1:19" x14ac:dyDescent="0.25">
      <c r="A26" s="12">
        <v>44039</v>
      </c>
      <c r="B26" s="11" t="s">
        <v>33</v>
      </c>
      <c r="C26" s="11" t="s">
        <v>82</v>
      </c>
      <c r="D26" s="11">
        <v>4</v>
      </c>
      <c r="E26" s="11" t="s">
        <v>80</v>
      </c>
      <c r="F26" s="11" t="s">
        <v>55</v>
      </c>
      <c r="G26" s="11" t="s">
        <v>54</v>
      </c>
      <c r="H26" s="16" t="s">
        <v>54</v>
      </c>
      <c r="I26" s="11">
        <v>18</v>
      </c>
      <c r="J26" s="11">
        <v>0</v>
      </c>
      <c r="K26" s="11">
        <v>53</v>
      </c>
      <c r="L26" s="11">
        <v>0</v>
      </c>
      <c r="M26" s="11">
        <v>0</v>
      </c>
      <c r="N26" s="11">
        <v>0</v>
      </c>
      <c r="O26" s="11">
        <v>0</v>
      </c>
      <c r="P26" s="11">
        <v>8</v>
      </c>
      <c r="Q26" s="11">
        <v>12</v>
      </c>
      <c r="R26" s="11">
        <v>5</v>
      </c>
      <c r="S26" s="6">
        <f t="shared" si="0"/>
        <v>96</v>
      </c>
    </row>
    <row r="27" spans="1:19" x14ac:dyDescent="0.25">
      <c r="A27" s="12">
        <v>44039</v>
      </c>
      <c r="B27" s="11" t="s">
        <v>33</v>
      </c>
      <c r="C27" s="11" t="s">
        <v>83</v>
      </c>
      <c r="D27" s="11">
        <v>12</v>
      </c>
      <c r="E27" s="11" t="s">
        <v>53</v>
      </c>
      <c r="F27" s="11" t="s">
        <v>54</v>
      </c>
      <c r="G27" s="11" t="s">
        <v>54</v>
      </c>
      <c r="H27" s="11" t="s">
        <v>55</v>
      </c>
      <c r="I27" s="11">
        <v>24</v>
      </c>
      <c r="J27" s="11">
        <v>0</v>
      </c>
      <c r="K27" s="11">
        <v>67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3</v>
      </c>
      <c r="R27" s="11">
        <v>1</v>
      </c>
      <c r="S27" s="6">
        <f t="shared" si="0"/>
        <v>95</v>
      </c>
    </row>
    <row r="28" spans="1:19" x14ac:dyDescent="0.25">
      <c r="A28" s="12">
        <v>44040</v>
      </c>
      <c r="B28" s="11" t="s">
        <v>33</v>
      </c>
      <c r="C28" s="11" t="s">
        <v>84</v>
      </c>
      <c r="D28" s="11">
        <v>12</v>
      </c>
      <c r="E28" s="11" t="s">
        <v>53</v>
      </c>
      <c r="F28" s="11" t="s">
        <v>54</v>
      </c>
      <c r="G28" s="11" t="s">
        <v>55</v>
      </c>
      <c r="H28" s="11" t="s">
        <v>55</v>
      </c>
      <c r="I28" s="11">
        <v>30</v>
      </c>
      <c r="J28" s="11">
        <v>0</v>
      </c>
      <c r="K28" s="11">
        <v>81</v>
      </c>
      <c r="L28" s="11">
        <v>0</v>
      </c>
      <c r="M28" s="11">
        <v>0</v>
      </c>
      <c r="N28" s="11">
        <v>0</v>
      </c>
      <c r="O28" s="11">
        <v>0</v>
      </c>
      <c r="P28" s="11">
        <v>10</v>
      </c>
      <c r="Q28" s="11">
        <v>0</v>
      </c>
      <c r="R28" s="11">
        <v>0</v>
      </c>
      <c r="S28" s="11">
        <f t="shared" si="0"/>
        <v>121</v>
      </c>
    </row>
    <row r="29" spans="1:19" x14ac:dyDescent="0.25">
      <c r="A29" s="2"/>
      <c r="S29" s="6">
        <f t="shared" si="0"/>
        <v>0</v>
      </c>
    </row>
    <row r="30" spans="1:19" x14ac:dyDescent="0.25">
      <c r="A30" s="2"/>
    </row>
    <row r="31" spans="1:19" x14ac:dyDescent="0.25">
      <c r="A31" s="2"/>
    </row>
    <row r="32" spans="1:19" x14ac:dyDescent="0.25">
      <c r="A32" s="2"/>
    </row>
    <row r="33" spans="1:1" x14ac:dyDescent="0.25">
      <c r="A33" s="2"/>
    </row>
    <row r="34" spans="1:1" x14ac:dyDescent="0.25">
      <c r="A34" s="2"/>
    </row>
    <row r="35" spans="1:1" x14ac:dyDescent="0.25">
      <c r="A35" s="2"/>
    </row>
    <row r="36" spans="1:1" x14ac:dyDescent="0.25">
      <c r="A36" s="2"/>
    </row>
    <row r="37" spans="1:1" x14ac:dyDescent="0.25">
      <c r="A37" s="2"/>
    </row>
    <row r="38" spans="1:1" x14ac:dyDescent="0.25">
      <c r="A38" s="2"/>
    </row>
  </sheetData>
  <phoneticPr fontId="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5"/>
  <sheetViews>
    <sheetView zoomScale="180" workbookViewId="0">
      <selection activeCell="C16" sqref="C16"/>
    </sheetView>
  </sheetViews>
  <sheetFormatPr defaultColWidth="10.90625" defaultRowHeight="15" x14ac:dyDescent="0.25"/>
  <sheetData>
    <row r="3" spans="2:7" x14ac:dyDescent="0.25">
      <c r="C3" t="s">
        <v>44</v>
      </c>
      <c r="E3" t="s">
        <v>45</v>
      </c>
      <c r="G3" t="s">
        <v>46</v>
      </c>
    </row>
    <row r="4" spans="2:7" x14ac:dyDescent="0.25">
      <c r="B4" t="s">
        <v>0</v>
      </c>
      <c r="E4" t="e">
        <f>C4/C15+LN(C4/C15)</f>
        <v>#NAME?</v>
      </c>
      <c r="G4" t="e">
        <f>(C4*(C4-1))/C15*(C15-1)</f>
        <v>#NAME?</v>
      </c>
    </row>
    <row r="5" spans="2:7" x14ac:dyDescent="0.25">
      <c r="B5" t="s">
        <v>1</v>
      </c>
      <c r="E5" t="e">
        <f>C5/C15+LN(C5/C15)</f>
        <v>#NAME?</v>
      </c>
      <c r="G5" t="e">
        <f>(C5*(C5-1))/C15*(C15-1)</f>
        <v>#NAME?</v>
      </c>
    </row>
    <row r="6" spans="2:7" x14ac:dyDescent="0.25">
      <c r="B6" t="s">
        <v>2</v>
      </c>
      <c r="E6" t="e">
        <f>C6/C15+LN(C6/C15)</f>
        <v>#NAME?</v>
      </c>
      <c r="G6" t="e">
        <f>(C6*(C6-1))/C15*(C15-1)</f>
        <v>#NAME?</v>
      </c>
    </row>
    <row r="7" spans="2:7" x14ac:dyDescent="0.25">
      <c r="B7" t="s">
        <v>5</v>
      </c>
      <c r="E7" t="e">
        <f>C7/C15+LN(C7/C15)</f>
        <v>#NAME?</v>
      </c>
      <c r="G7" t="e">
        <f>(C7*(C7-1))/C15*(C15-1)</f>
        <v>#NAME?</v>
      </c>
    </row>
    <row r="8" spans="2:7" x14ac:dyDescent="0.25">
      <c r="B8" t="s">
        <v>9</v>
      </c>
      <c r="E8" t="e">
        <f>C8/C15+LN(C8/C15)</f>
        <v>#NAME?</v>
      </c>
      <c r="G8" t="e">
        <f>(C8*(C8-1))/C15*(C15-1)</f>
        <v>#NAME?</v>
      </c>
    </row>
    <row r="9" spans="2:7" x14ac:dyDescent="0.25">
      <c r="B9" t="s">
        <v>4</v>
      </c>
      <c r="E9" t="e">
        <f>C9/C15+LN(C9/C15)</f>
        <v>#NAME?</v>
      </c>
      <c r="G9" t="e">
        <f>(C9*(C9-1))/C15*(C15-1)</f>
        <v>#NAME?</v>
      </c>
    </row>
    <row r="10" spans="2:7" x14ac:dyDescent="0.25">
      <c r="B10" t="s">
        <v>3</v>
      </c>
      <c r="E10" t="e">
        <f>C10/C15+LN(C10/C15)</f>
        <v>#NAME?</v>
      </c>
      <c r="G10" t="e">
        <f>(C10*(C10-1))/C15*(C15-1)</f>
        <v>#NAME?</v>
      </c>
    </row>
    <row r="11" spans="2:7" x14ac:dyDescent="0.25">
      <c r="B11" t="s">
        <v>6</v>
      </c>
      <c r="E11" t="e">
        <f>C11/C15+LN(C11/C15)</f>
        <v>#NAME?</v>
      </c>
      <c r="G11" t="e">
        <f>(C11*(C11-1))/C15*(C15-1)</f>
        <v>#NAME?</v>
      </c>
    </row>
    <row r="12" spans="2:7" x14ac:dyDescent="0.25">
      <c r="B12" t="s">
        <v>7</v>
      </c>
      <c r="E12" t="e">
        <f>C12/C15+LN(C12/C15)</f>
        <v>#NAME?</v>
      </c>
      <c r="G12" t="e">
        <f>(C12*(C12-1))/C15*(C15-1)</f>
        <v>#NAME?</v>
      </c>
    </row>
    <row r="13" spans="2:7" x14ac:dyDescent="0.25">
      <c r="B13" t="s">
        <v>8</v>
      </c>
      <c r="E13" t="e">
        <f>C13/C15+LN(C13/C15)</f>
        <v>#NAME?</v>
      </c>
      <c r="G13" t="e">
        <f>(C13*(C13-1))/C15*(C15-1)</f>
        <v>#NAME?</v>
      </c>
    </row>
    <row r="14" spans="2:7" x14ac:dyDescent="0.25">
      <c r="B14" s="5"/>
    </row>
    <row r="15" spans="2:7" x14ac:dyDescent="0.25">
      <c r="B15" t="s">
        <v>47</v>
      </c>
      <c r="C15" t="e" cm="1">
        <f t="array" ref="C15">sum</f>
        <v>#NAME?</v>
      </c>
      <c r="E15" t="e" cm="1">
        <f t="array" ref="E15">-sum</f>
        <v>#NAME?</v>
      </c>
      <c r="G15" t="e">
        <f>1-SUM(G4:G13)</f>
        <v>#NAME?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2"/>
  <sheetViews>
    <sheetView workbookViewId="0">
      <selection activeCell="E9" sqref="E9"/>
    </sheetView>
  </sheetViews>
  <sheetFormatPr defaultColWidth="8.7265625" defaultRowHeight="15" x14ac:dyDescent="0.25"/>
  <cols>
    <col min="1" max="1" width="13.54296875" bestFit="1" customWidth="1"/>
    <col min="2" max="2" width="5.81640625" bestFit="1" customWidth="1"/>
    <col min="3" max="3" width="6.6328125" bestFit="1" customWidth="1"/>
    <col min="4" max="4" width="6.54296875" bestFit="1" customWidth="1"/>
    <col min="5" max="5" width="6.6328125" bestFit="1" customWidth="1"/>
    <col min="6" max="6" width="7.1796875" bestFit="1" customWidth="1"/>
    <col min="7" max="7" width="4" bestFit="1" customWidth="1"/>
    <col min="8" max="8" width="3.81640625" bestFit="1" customWidth="1"/>
    <col min="9" max="9" width="7.1796875" bestFit="1" customWidth="1"/>
    <col min="10" max="10" width="4.08984375" bestFit="1" customWidth="1"/>
    <col min="11" max="11" width="4.36328125" bestFit="1" customWidth="1"/>
    <col min="12" max="12" width="11.26953125" customWidth="1"/>
    <col min="13" max="13" width="9.7265625" bestFit="1" customWidth="1"/>
    <col min="14" max="14" width="9.1796875" bestFit="1" customWidth="1"/>
    <col min="15" max="15" width="6.453125" bestFit="1" customWidth="1"/>
    <col min="16" max="16" width="7.26953125" bestFit="1" customWidth="1"/>
    <col min="17" max="19" width="9.7265625" bestFit="1" customWidth="1"/>
    <col min="20" max="20" width="9.1796875" bestFit="1" customWidth="1"/>
    <col min="21" max="21" width="7.26953125" bestFit="1" customWidth="1"/>
    <col min="22" max="22" width="6.453125" bestFit="1" customWidth="1"/>
    <col min="23" max="25" width="9.7265625" bestFit="1" customWidth="1"/>
    <col min="26" max="26" width="9.1796875" bestFit="1" customWidth="1"/>
    <col min="27" max="27" width="9.7265625" bestFit="1" customWidth="1"/>
    <col min="28" max="28" width="6.453125" bestFit="1" customWidth="1"/>
    <col min="29" max="31" width="9.7265625" bestFit="1" customWidth="1"/>
    <col min="32" max="32" width="9.1796875" bestFit="1" customWidth="1"/>
    <col min="33" max="33" width="9.7265625" bestFit="1" customWidth="1"/>
    <col min="34" max="34" width="6.453125" bestFit="1" customWidth="1"/>
    <col min="35" max="38" width="9.7265625" bestFit="1" customWidth="1"/>
    <col min="39" max="39" width="9.1796875" bestFit="1" customWidth="1"/>
    <col min="40" max="40" width="9.7265625" bestFit="1" customWidth="1"/>
    <col min="41" max="41" width="6.453125" bestFit="1" customWidth="1"/>
    <col min="42" max="46" width="9.7265625" bestFit="1" customWidth="1"/>
    <col min="47" max="47" width="9.1796875" bestFit="1" customWidth="1"/>
    <col min="48" max="49" width="9.7265625" bestFit="1" customWidth="1"/>
    <col min="50" max="50" width="9.1796875" bestFit="1" customWidth="1"/>
  </cols>
  <sheetData>
    <row r="2" spans="1:11" x14ac:dyDescent="0.25">
      <c r="A2" s="13" t="s">
        <v>11</v>
      </c>
      <c r="B2" s="10" t="s">
        <v>15</v>
      </c>
    </row>
    <row r="4" spans="1:11" x14ac:dyDescent="0.25">
      <c r="A4" s="13" t="s">
        <v>18</v>
      </c>
      <c r="B4" s="10" t="s">
        <v>22</v>
      </c>
      <c r="C4" s="10" t="s">
        <v>20</v>
      </c>
      <c r="D4" s="10" t="s">
        <v>27</v>
      </c>
      <c r="E4" s="10" t="s">
        <v>28</v>
      </c>
      <c r="F4" s="10" t="s">
        <v>29</v>
      </c>
      <c r="G4" s="10" t="s">
        <v>23</v>
      </c>
      <c r="H4" s="10" t="s">
        <v>25</v>
      </c>
      <c r="I4" s="10" t="s">
        <v>24</v>
      </c>
      <c r="J4" s="10" t="s">
        <v>26</v>
      </c>
      <c r="K4" s="10" t="s">
        <v>21</v>
      </c>
    </row>
    <row r="5" spans="1:11" x14ac:dyDescent="0.25">
      <c r="A5" s="11" t="s">
        <v>13</v>
      </c>
      <c r="B5" s="14">
        <v>23</v>
      </c>
      <c r="C5" s="14">
        <v>0</v>
      </c>
      <c r="D5" s="14">
        <v>10</v>
      </c>
      <c r="E5" s="14">
        <v>0</v>
      </c>
      <c r="F5" s="14">
        <v>0</v>
      </c>
      <c r="G5" s="14">
        <v>46</v>
      </c>
      <c r="H5" s="14">
        <v>22</v>
      </c>
      <c r="I5" s="14">
        <v>0</v>
      </c>
      <c r="J5" s="14">
        <v>0</v>
      </c>
      <c r="K5" s="14">
        <v>18</v>
      </c>
    </row>
    <row r="6" spans="1:11" x14ac:dyDescent="0.25">
      <c r="A6" s="11" t="s">
        <v>30</v>
      </c>
      <c r="B6" s="14">
        <v>14</v>
      </c>
      <c r="C6" s="14">
        <v>0</v>
      </c>
      <c r="D6" s="14">
        <v>2</v>
      </c>
      <c r="E6" s="14">
        <v>0</v>
      </c>
      <c r="F6" s="14">
        <v>26</v>
      </c>
      <c r="G6" s="14">
        <v>49</v>
      </c>
      <c r="H6" s="14">
        <v>0</v>
      </c>
      <c r="I6" s="14">
        <v>17</v>
      </c>
      <c r="J6" s="14">
        <v>15</v>
      </c>
      <c r="K6" s="14">
        <v>1</v>
      </c>
    </row>
    <row r="7" spans="1:11" x14ac:dyDescent="0.25">
      <c r="A7" s="11" t="s">
        <v>31</v>
      </c>
      <c r="B7" s="14">
        <v>9</v>
      </c>
      <c r="C7" s="14">
        <v>0</v>
      </c>
      <c r="D7" s="14">
        <v>3</v>
      </c>
      <c r="E7" s="14">
        <v>0</v>
      </c>
      <c r="F7" s="14">
        <v>13</v>
      </c>
      <c r="G7" s="14">
        <v>34</v>
      </c>
      <c r="H7" s="14">
        <v>0</v>
      </c>
      <c r="I7" s="14">
        <v>9</v>
      </c>
      <c r="J7" s="14">
        <v>5</v>
      </c>
      <c r="K7" s="14">
        <v>32</v>
      </c>
    </row>
    <row r="8" spans="1:11" x14ac:dyDescent="0.25">
      <c r="A8" s="11" t="s">
        <v>32</v>
      </c>
      <c r="B8" s="14">
        <v>44</v>
      </c>
      <c r="C8" s="14">
        <v>0</v>
      </c>
      <c r="D8" s="14">
        <v>0</v>
      </c>
      <c r="E8" s="14">
        <v>0</v>
      </c>
      <c r="F8" s="14">
        <v>14</v>
      </c>
      <c r="G8" s="14">
        <v>108</v>
      </c>
      <c r="H8" s="14">
        <v>38</v>
      </c>
      <c r="I8" s="14">
        <v>0</v>
      </c>
      <c r="J8" s="14">
        <v>35</v>
      </c>
      <c r="K8" s="14">
        <v>21</v>
      </c>
    </row>
    <row r="9" spans="1:11" x14ac:dyDescent="0.25">
      <c r="A9" s="11" t="s">
        <v>33</v>
      </c>
      <c r="B9" s="14">
        <v>72</v>
      </c>
      <c r="C9" s="14">
        <v>0</v>
      </c>
      <c r="D9" s="14">
        <v>0</v>
      </c>
      <c r="E9" s="14">
        <v>0</v>
      </c>
      <c r="F9" s="14">
        <v>18</v>
      </c>
      <c r="G9" s="14">
        <v>201</v>
      </c>
      <c r="H9" s="14">
        <v>0</v>
      </c>
      <c r="I9" s="14">
        <v>0</v>
      </c>
      <c r="J9" s="14">
        <v>15</v>
      </c>
      <c r="K9" s="14">
        <v>6</v>
      </c>
    </row>
    <row r="10" spans="1:11" x14ac:dyDescent="0.25">
      <c r="A10" s="11" t="s">
        <v>52</v>
      </c>
      <c r="B10" s="14">
        <v>66</v>
      </c>
      <c r="C10" s="14">
        <v>0</v>
      </c>
      <c r="D10" s="14">
        <v>15</v>
      </c>
      <c r="E10" s="14">
        <v>0</v>
      </c>
      <c r="F10" s="14">
        <v>53</v>
      </c>
      <c r="G10" s="14">
        <v>159</v>
      </c>
      <c r="H10" s="14">
        <v>60</v>
      </c>
      <c r="I10" s="14">
        <v>26</v>
      </c>
      <c r="J10" s="14">
        <v>49</v>
      </c>
      <c r="K10" s="14">
        <v>70</v>
      </c>
    </row>
    <row r="11" spans="1:11" x14ac:dyDescent="0.25">
      <c r="A11" s="11" t="s">
        <v>85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</row>
    <row r="12" spans="1:11" x14ac:dyDescent="0.25">
      <c r="A12" s="11" t="s">
        <v>17</v>
      </c>
      <c r="B12" s="14">
        <v>228</v>
      </c>
      <c r="C12" s="14">
        <v>0</v>
      </c>
      <c r="D12" s="14">
        <v>30</v>
      </c>
      <c r="E12" s="14">
        <v>0</v>
      </c>
      <c r="F12" s="14">
        <v>124</v>
      </c>
      <c r="G12" s="14">
        <v>597</v>
      </c>
      <c r="H12" s="14">
        <v>120</v>
      </c>
      <c r="I12" s="14">
        <v>52</v>
      </c>
      <c r="J12" s="14">
        <v>119</v>
      </c>
      <c r="K12" s="14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"/>
  <sheetViews>
    <sheetView workbookViewId="0">
      <selection activeCell="C12" sqref="C12"/>
    </sheetView>
  </sheetViews>
  <sheetFormatPr defaultColWidth="8.7265625" defaultRowHeight="15" x14ac:dyDescent="0.25"/>
  <cols>
    <col min="1" max="1" width="6.90625" customWidth="1"/>
    <col min="2" max="2" width="15.453125" bestFit="1" customWidth="1"/>
    <col min="3" max="3" width="14.26953125" customWidth="1"/>
    <col min="4" max="4" width="10.26953125" customWidth="1"/>
    <col min="5" max="5" width="11" bestFit="1" customWidth="1"/>
    <col min="6" max="6" width="11.36328125" bestFit="1" customWidth="1"/>
    <col min="7" max="7" width="9.81640625" customWidth="1"/>
    <col min="8" max="8" width="11.08984375" customWidth="1"/>
    <col min="9" max="9" width="11.08984375" bestFit="1" customWidth="1"/>
    <col min="10" max="20" width="12.81640625" bestFit="1" customWidth="1"/>
    <col min="21" max="21" width="14" bestFit="1" customWidth="1"/>
    <col min="22" max="22" width="13.7265625" bestFit="1" customWidth="1"/>
    <col min="23" max="23" width="12.54296875" bestFit="1" customWidth="1"/>
    <col min="24" max="25" width="15" bestFit="1" customWidth="1"/>
    <col min="26" max="26" width="12" bestFit="1" customWidth="1"/>
    <col min="27" max="27" width="11.81640625" bestFit="1" customWidth="1"/>
    <col min="28" max="28" width="15.453125" bestFit="1" customWidth="1"/>
    <col min="29" max="29" width="14.26953125" bestFit="1" customWidth="1"/>
    <col min="30" max="30" width="14.1796875" bestFit="1" customWidth="1"/>
    <col min="31" max="32" width="11.7265625" bestFit="1" customWidth="1"/>
    <col min="33" max="33" width="13" bestFit="1" customWidth="1"/>
    <col min="34" max="34" width="13.81640625" bestFit="1" customWidth="1"/>
    <col min="35" max="35" width="16.26953125" bestFit="1" customWidth="1"/>
    <col min="36" max="36" width="17.1796875" bestFit="1" customWidth="1"/>
    <col min="37" max="37" width="15" bestFit="1" customWidth="1"/>
    <col min="38" max="38" width="15.81640625" bestFit="1" customWidth="1"/>
  </cols>
  <sheetData>
    <row r="2" spans="1:8" x14ac:dyDescent="0.25">
      <c r="A2" s="13" t="s">
        <v>11</v>
      </c>
      <c r="B2" s="10" t="s">
        <v>15</v>
      </c>
    </row>
    <row r="4" spans="1:8" x14ac:dyDescent="0.25">
      <c r="B4" s="13" t="s">
        <v>16</v>
      </c>
    </row>
    <row r="5" spans="1:8" x14ac:dyDescent="0.25">
      <c r="A5" s="13" t="s">
        <v>19</v>
      </c>
      <c r="B5" s="10" t="s">
        <v>13</v>
      </c>
      <c r="C5" s="10" t="s">
        <v>30</v>
      </c>
      <c r="D5" s="10" t="s">
        <v>31</v>
      </c>
      <c r="E5" s="10" t="s">
        <v>32</v>
      </c>
      <c r="F5" s="10" t="s">
        <v>33</v>
      </c>
      <c r="G5" s="10" t="s">
        <v>52</v>
      </c>
      <c r="H5" s="10" t="s">
        <v>17</v>
      </c>
    </row>
    <row r="6" spans="1:8" x14ac:dyDescent="0.25">
      <c r="A6" s="11" t="s">
        <v>22</v>
      </c>
      <c r="B6" s="14">
        <v>23</v>
      </c>
      <c r="C6" s="14">
        <v>14</v>
      </c>
      <c r="D6" s="14">
        <v>9</v>
      </c>
      <c r="E6" s="14">
        <v>44</v>
      </c>
      <c r="F6" s="14">
        <v>72</v>
      </c>
      <c r="G6" s="14">
        <v>66</v>
      </c>
      <c r="H6" s="14">
        <v>228</v>
      </c>
    </row>
    <row r="7" spans="1:8" x14ac:dyDescent="0.25">
      <c r="A7" s="11" t="s">
        <v>20</v>
      </c>
      <c r="B7" s="14">
        <v>0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</row>
    <row r="8" spans="1:8" x14ac:dyDescent="0.25">
      <c r="A8" s="11" t="s">
        <v>27</v>
      </c>
      <c r="B8" s="14">
        <v>10</v>
      </c>
      <c r="C8" s="14">
        <v>2</v>
      </c>
      <c r="D8" s="14">
        <v>3</v>
      </c>
      <c r="E8" s="14">
        <v>0</v>
      </c>
      <c r="F8" s="14">
        <v>0</v>
      </c>
      <c r="G8" s="14">
        <v>15</v>
      </c>
      <c r="H8" s="14">
        <v>30</v>
      </c>
    </row>
    <row r="9" spans="1:8" x14ac:dyDescent="0.25">
      <c r="A9" s="11" t="s">
        <v>28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</row>
    <row r="10" spans="1:8" x14ac:dyDescent="0.25">
      <c r="A10" s="11" t="s">
        <v>29</v>
      </c>
      <c r="B10" s="14">
        <v>0</v>
      </c>
      <c r="C10" s="14">
        <v>26</v>
      </c>
      <c r="D10" s="14">
        <v>13</v>
      </c>
      <c r="E10" s="14">
        <v>14</v>
      </c>
      <c r="F10" s="14">
        <v>18</v>
      </c>
      <c r="G10" s="14">
        <v>53</v>
      </c>
      <c r="H10" s="14">
        <v>124</v>
      </c>
    </row>
    <row r="11" spans="1:8" x14ac:dyDescent="0.25">
      <c r="A11" s="11" t="s">
        <v>23</v>
      </c>
      <c r="B11" s="14">
        <v>46</v>
      </c>
      <c r="C11" s="14">
        <v>49</v>
      </c>
      <c r="D11" s="14">
        <v>34</v>
      </c>
      <c r="E11" s="14">
        <v>108</v>
      </c>
      <c r="F11" s="14">
        <v>201</v>
      </c>
      <c r="G11" s="14">
        <v>159</v>
      </c>
      <c r="H11" s="14">
        <v>597</v>
      </c>
    </row>
    <row r="12" spans="1:8" x14ac:dyDescent="0.25">
      <c r="A12" s="11" t="s">
        <v>25</v>
      </c>
      <c r="B12" s="14">
        <v>22</v>
      </c>
      <c r="C12" s="14">
        <v>0</v>
      </c>
      <c r="D12" s="14">
        <v>0</v>
      </c>
      <c r="E12" s="14">
        <v>38</v>
      </c>
      <c r="F12" s="14">
        <v>0</v>
      </c>
      <c r="G12" s="14">
        <v>60</v>
      </c>
      <c r="H12" s="14">
        <v>120</v>
      </c>
    </row>
    <row r="13" spans="1:8" x14ac:dyDescent="0.25">
      <c r="A13" s="11" t="s">
        <v>24</v>
      </c>
      <c r="B13" s="14">
        <v>0</v>
      </c>
      <c r="C13" s="14">
        <v>17</v>
      </c>
      <c r="D13" s="14">
        <v>9</v>
      </c>
      <c r="E13" s="14">
        <v>0</v>
      </c>
      <c r="F13" s="14">
        <v>0</v>
      </c>
      <c r="G13" s="14">
        <v>26</v>
      </c>
      <c r="H13" s="14">
        <v>52</v>
      </c>
    </row>
    <row r="14" spans="1:8" x14ac:dyDescent="0.25">
      <c r="A14" s="11" t="s">
        <v>26</v>
      </c>
      <c r="B14" s="14">
        <v>0</v>
      </c>
      <c r="C14" s="14">
        <v>15</v>
      </c>
      <c r="D14" s="14">
        <v>5</v>
      </c>
      <c r="E14" s="14">
        <v>35</v>
      </c>
      <c r="F14" s="14">
        <v>15</v>
      </c>
      <c r="G14" s="14">
        <v>49</v>
      </c>
      <c r="H14" s="14">
        <v>119</v>
      </c>
    </row>
    <row r="15" spans="1:8" x14ac:dyDescent="0.25">
      <c r="A15" s="11" t="s">
        <v>21</v>
      </c>
      <c r="B15" s="14">
        <v>18</v>
      </c>
      <c r="C15" s="14">
        <v>1</v>
      </c>
      <c r="D15" s="14">
        <v>32</v>
      </c>
      <c r="E15" s="14">
        <v>21</v>
      </c>
      <c r="F15" s="14">
        <v>6</v>
      </c>
      <c r="G15" s="14">
        <v>70</v>
      </c>
      <c r="H15" s="14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6"/>
  <sheetViews>
    <sheetView zoomScale="87" zoomScaleNormal="100" workbookViewId="0">
      <selection activeCell="G2" sqref="G2"/>
    </sheetView>
  </sheetViews>
  <sheetFormatPr defaultColWidth="10.90625" defaultRowHeight="15" x14ac:dyDescent="0.25"/>
  <cols>
    <col min="1" max="1" width="12.54296875" bestFit="1" customWidth="1"/>
    <col min="2" max="2" width="6.08984375" customWidth="1"/>
    <col min="3" max="3" width="11.26953125" bestFit="1" customWidth="1"/>
    <col min="4" max="5" width="12.1796875" bestFit="1" customWidth="1"/>
    <col min="6" max="6" width="11.81640625" bestFit="1" customWidth="1"/>
    <col min="7" max="7" width="12.7265625" bestFit="1" customWidth="1"/>
    <col min="8" max="8" width="9.81640625" bestFit="1" customWidth="1"/>
    <col min="9" max="9" width="10" bestFit="1" customWidth="1"/>
    <col min="10" max="11" width="9.453125" bestFit="1" customWidth="1"/>
    <col min="12" max="12" width="12.1796875" bestFit="1" customWidth="1"/>
    <col min="13" max="13" width="13.1796875" bestFit="1" customWidth="1"/>
    <col min="14" max="14" width="14.81640625" bestFit="1" customWidth="1"/>
    <col min="15" max="15" width="16.1796875" bestFit="1" customWidth="1"/>
    <col min="16" max="20" width="2" bestFit="1" customWidth="1"/>
    <col min="21" max="23" width="3" bestFit="1" customWidth="1"/>
    <col min="24" max="24" width="12.1796875" bestFit="1" customWidth="1"/>
    <col min="25" max="31" width="2" bestFit="1" customWidth="1"/>
    <col min="32" max="34" width="3" bestFit="1" customWidth="1"/>
    <col min="35" max="35" width="12.1796875" bestFit="1" customWidth="1"/>
    <col min="36" max="37" width="2" bestFit="1" customWidth="1"/>
    <col min="38" max="38" width="3" bestFit="1" customWidth="1"/>
    <col min="39" max="39" width="2" bestFit="1" customWidth="1"/>
    <col min="40" max="40" width="3" bestFit="1" customWidth="1"/>
    <col min="41" max="42" width="2" bestFit="1" customWidth="1"/>
    <col min="43" max="45" width="3" bestFit="1" customWidth="1"/>
    <col min="46" max="46" width="11.81640625" bestFit="1" customWidth="1"/>
    <col min="47" max="50" width="3" bestFit="1" customWidth="1"/>
    <col min="51" max="52" width="2" bestFit="1" customWidth="1"/>
    <col min="53" max="56" width="3" bestFit="1" customWidth="1"/>
    <col min="57" max="57" width="12.7265625" bestFit="1" customWidth="1"/>
    <col min="58" max="59" width="3" bestFit="1" customWidth="1"/>
    <col min="60" max="61" width="2" bestFit="1" customWidth="1"/>
    <col min="62" max="62" width="3" bestFit="1" customWidth="1"/>
    <col min="63" max="64" width="2" bestFit="1" customWidth="1"/>
    <col min="65" max="67" width="3" bestFit="1" customWidth="1"/>
    <col min="68" max="68" width="9.81640625" bestFit="1" customWidth="1"/>
    <col min="69" max="70" width="3" bestFit="1" customWidth="1"/>
    <col min="71" max="72" width="2" bestFit="1" customWidth="1"/>
    <col min="73" max="78" width="3" bestFit="1" customWidth="1"/>
    <col min="79" max="79" width="10" bestFit="1" customWidth="1"/>
    <col min="80" max="86" width="2" bestFit="1" customWidth="1"/>
    <col min="87" max="89" width="3" bestFit="1" customWidth="1"/>
    <col min="90" max="90" width="9.453125" bestFit="1" customWidth="1"/>
    <col min="91" max="93" width="3" bestFit="1" customWidth="1"/>
    <col min="94" max="97" width="2" bestFit="1" customWidth="1"/>
    <col min="98" max="100" width="3" bestFit="1" customWidth="1"/>
    <col min="101" max="101" width="12.1796875" bestFit="1" customWidth="1"/>
    <col min="102" max="108" width="2" bestFit="1" customWidth="1"/>
    <col min="109" max="111" width="3" bestFit="1" customWidth="1"/>
    <col min="112" max="112" width="13.1796875" bestFit="1" customWidth="1"/>
    <col min="113" max="119" width="2" bestFit="1" customWidth="1"/>
    <col min="120" max="122" width="3" bestFit="1" customWidth="1"/>
    <col min="123" max="123" width="14.81640625" bestFit="1" customWidth="1"/>
    <col min="124" max="130" width="2" bestFit="1" customWidth="1"/>
    <col min="131" max="133" width="3" bestFit="1" customWidth="1"/>
    <col min="134" max="134" width="16.1796875" bestFit="1" customWidth="1"/>
    <col min="135" max="141" width="2" bestFit="1" customWidth="1"/>
    <col min="142" max="144" width="3" bestFit="1" customWidth="1"/>
    <col min="145" max="145" width="17.453125" bestFit="1" customWidth="1"/>
    <col min="146" max="146" width="15.7265625" bestFit="1" customWidth="1"/>
    <col min="147" max="148" width="16.7265625" bestFit="1" customWidth="1"/>
    <col min="149" max="149" width="16.453125" bestFit="1" customWidth="1"/>
    <col min="150" max="150" width="17.26953125" bestFit="1" customWidth="1"/>
    <col min="151" max="151" width="14.26953125" bestFit="1" customWidth="1"/>
    <col min="152" max="152" width="14.453125" bestFit="1" customWidth="1"/>
    <col min="153" max="153" width="13.81640625" bestFit="1" customWidth="1"/>
    <col min="154" max="154" width="16.7265625" bestFit="1" customWidth="1"/>
    <col min="155" max="155" width="17.7265625" bestFit="1" customWidth="1"/>
    <col min="156" max="156" width="19.453125" bestFit="1" customWidth="1"/>
    <col min="157" max="157" width="20.54296875" bestFit="1" customWidth="1"/>
    <col min="158" max="158" width="4.81640625" bestFit="1" customWidth="1"/>
    <col min="159" max="159" width="7.453125" bestFit="1" customWidth="1"/>
    <col min="160" max="160" width="4.81640625" bestFit="1" customWidth="1"/>
    <col min="161" max="161" width="7.453125" bestFit="1" customWidth="1"/>
    <col min="162" max="162" width="4.81640625" bestFit="1" customWidth="1"/>
    <col min="163" max="163" width="7.453125" bestFit="1" customWidth="1"/>
    <col min="164" max="164" width="9.81640625" bestFit="1" customWidth="1"/>
    <col min="165" max="165" width="3" bestFit="1" customWidth="1"/>
    <col min="166" max="166" width="6.453125" bestFit="1" customWidth="1"/>
    <col min="167" max="167" width="3.81640625" bestFit="1" customWidth="1"/>
    <col min="168" max="169" width="3" bestFit="1" customWidth="1"/>
    <col min="170" max="170" width="6.453125" bestFit="1" customWidth="1"/>
    <col min="171" max="171" width="3.81640625" bestFit="1" customWidth="1"/>
    <col min="172" max="173" width="3" bestFit="1" customWidth="1"/>
    <col min="174" max="174" width="6.453125" bestFit="1" customWidth="1"/>
    <col min="175" max="175" width="3.81640625" bestFit="1" customWidth="1"/>
    <col min="176" max="176" width="6.453125" bestFit="1" customWidth="1"/>
    <col min="177" max="177" width="3.81640625" bestFit="1" customWidth="1"/>
    <col min="178" max="178" width="6.453125" bestFit="1" customWidth="1"/>
    <col min="179" max="179" width="3.81640625" bestFit="1" customWidth="1"/>
    <col min="180" max="180" width="6.453125" bestFit="1" customWidth="1"/>
    <col min="181" max="181" width="3.81640625" bestFit="1" customWidth="1"/>
    <col min="182" max="182" width="6.453125" bestFit="1" customWidth="1"/>
    <col min="183" max="183" width="3.81640625" bestFit="1" customWidth="1"/>
    <col min="184" max="184" width="6.453125" bestFit="1" customWidth="1"/>
    <col min="185" max="185" width="4.81640625" bestFit="1" customWidth="1"/>
    <col min="186" max="186" width="7.453125" bestFit="1" customWidth="1"/>
    <col min="187" max="187" width="4.81640625" bestFit="1" customWidth="1"/>
    <col min="188" max="188" width="7.453125" bestFit="1" customWidth="1"/>
    <col min="189" max="189" width="4.81640625" bestFit="1" customWidth="1"/>
    <col min="190" max="190" width="7.453125" bestFit="1" customWidth="1"/>
    <col min="191" max="191" width="10" bestFit="1" customWidth="1"/>
    <col min="192" max="192" width="3" bestFit="1" customWidth="1"/>
    <col min="193" max="193" width="6.453125" bestFit="1" customWidth="1"/>
    <col min="194" max="194" width="3.81640625" bestFit="1" customWidth="1"/>
    <col min="195" max="196" width="3" bestFit="1" customWidth="1"/>
    <col min="197" max="197" width="6.453125" bestFit="1" customWidth="1"/>
    <col min="198" max="198" width="3.81640625" bestFit="1" customWidth="1"/>
    <col min="199" max="200" width="3" bestFit="1" customWidth="1"/>
    <col min="201" max="201" width="6.453125" bestFit="1" customWidth="1"/>
    <col min="202" max="202" width="3.81640625" bestFit="1" customWidth="1"/>
    <col min="203" max="203" width="6.453125" bestFit="1" customWidth="1"/>
    <col min="204" max="204" width="3.81640625" bestFit="1" customWidth="1"/>
    <col min="205" max="205" width="6.453125" bestFit="1" customWidth="1"/>
    <col min="206" max="206" width="3.81640625" bestFit="1" customWidth="1"/>
    <col min="207" max="207" width="6.453125" bestFit="1" customWidth="1"/>
    <col min="208" max="208" width="3.81640625" bestFit="1" customWidth="1"/>
    <col min="209" max="209" width="6.453125" bestFit="1" customWidth="1"/>
    <col min="210" max="210" width="3.81640625" bestFit="1" customWidth="1"/>
    <col min="211" max="211" width="6.453125" bestFit="1" customWidth="1"/>
    <col min="212" max="212" width="4.81640625" bestFit="1" customWidth="1"/>
    <col min="213" max="213" width="7.453125" bestFit="1" customWidth="1"/>
    <col min="214" max="214" width="4.81640625" bestFit="1" customWidth="1"/>
    <col min="215" max="215" width="7.453125" bestFit="1" customWidth="1"/>
    <col min="216" max="216" width="4.81640625" bestFit="1" customWidth="1"/>
    <col min="217" max="217" width="7.453125" bestFit="1" customWidth="1"/>
    <col min="218" max="218" width="12.1796875" bestFit="1" customWidth="1"/>
    <col min="219" max="219" width="3" bestFit="1" customWidth="1"/>
    <col min="220" max="220" width="6.453125" bestFit="1" customWidth="1"/>
    <col min="221" max="221" width="3.81640625" bestFit="1" customWidth="1"/>
    <col min="222" max="223" width="3" bestFit="1" customWidth="1"/>
    <col min="224" max="224" width="6.453125" bestFit="1" customWidth="1"/>
    <col min="225" max="225" width="3.81640625" bestFit="1" customWidth="1"/>
    <col min="226" max="227" width="3" bestFit="1" customWidth="1"/>
    <col min="228" max="228" width="6.453125" bestFit="1" customWidth="1"/>
    <col min="229" max="229" width="3.81640625" bestFit="1" customWidth="1"/>
    <col min="230" max="230" width="6.453125" bestFit="1" customWidth="1"/>
    <col min="231" max="231" width="3.81640625" bestFit="1" customWidth="1"/>
    <col min="232" max="232" width="6.453125" bestFit="1" customWidth="1"/>
    <col min="233" max="233" width="3.81640625" bestFit="1" customWidth="1"/>
    <col min="234" max="234" width="6.453125" bestFit="1" customWidth="1"/>
    <col min="235" max="235" width="3.81640625" bestFit="1" customWidth="1"/>
    <col min="236" max="236" width="6.453125" bestFit="1" customWidth="1"/>
    <col min="237" max="237" width="3.81640625" bestFit="1" customWidth="1"/>
    <col min="238" max="238" width="6.453125" bestFit="1" customWidth="1"/>
    <col min="239" max="239" width="4.81640625" bestFit="1" customWidth="1"/>
    <col min="240" max="240" width="7.453125" bestFit="1" customWidth="1"/>
    <col min="241" max="241" width="4.81640625" bestFit="1" customWidth="1"/>
    <col min="242" max="242" width="7.453125" bestFit="1" customWidth="1"/>
    <col min="243" max="243" width="4.81640625" bestFit="1" customWidth="1"/>
    <col min="244" max="244" width="7.453125" bestFit="1" customWidth="1"/>
    <col min="245" max="245" width="13.1796875" bestFit="1" customWidth="1"/>
    <col min="246" max="246" width="3" bestFit="1" customWidth="1"/>
    <col min="247" max="247" width="6.453125" bestFit="1" customWidth="1"/>
    <col min="248" max="248" width="3.81640625" bestFit="1" customWidth="1"/>
    <col min="249" max="250" width="3" bestFit="1" customWidth="1"/>
    <col min="251" max="251" width="6.453125" bestFit="1" customWidth="1"/>
    <col min="252" max="252" width="3.81640625" bestFit="1" customWidth="1"/>
    <col min="253" max="254" width="3" bestFit="1" customWidth="1"/>
    <col min="255" max="255" width="6.453125" bestFit="1" customWidth="1"/>
    <col min="256" max="256" width="3.81640625" bestFit="1" customWidth="1"/>
    <col min="257" max="257" width="6.453125" bestFit="1" customWidth="1"/>
    <col min="258" max="258" width="3.81640625" bestFit="1" customWidth="1"/>
    <col min="259" max="259" width="6.453125" bestFit="1" customWidth="1"/>
    <col min="260" max="260" width="3.81640625" bestFit="1" customWidth="1"/>
    <col min="261" max="261" width="6.453125" bestFit="1" customWidth="1"/>
    <col min="262" max="262" width="3.81640625" bestFit="1" customWidth="1"/>
    <col min="263" max="263" width="6.453125" bestFit="1" customWidth="1"/>
    <col min="264" max="264" width="3.81640625" bestFit="1" customWidth="1"/>
    <col min="265" max="265" width="6.453125" bestFit="1" customWidth="1"/>
    <col min="266" max="266" width="4.81640625" bestFit="1" customWidth="1"/>
    <col min="267" max="267" width="7.453125" bestFit="1" customWidth="1"/>
    <col min="268" max="268" width="4.81640625" bestFit="1" customWidth="1"/>
    <col min="269" max="269" width="7.453125" bestFit="1" customWidth="1"/>
    <col min="270" max="270" width="4.81640625" bestFit="1" customWidth="1"/>
    <col min="271" max="271" width="7.453125" bestFit="1" customWidth="1"/>
    <col min="272" max="272" width="14.81640625" bestFit="1" customWidth="1"/>
    <col min="273" max="273" width="3" bestFit="1" customWidth="1"/>
    <col min="274" max="274" width="6.453125" bestFit="1" customWidth="1"/>
    <col min="275" max="275" width="3.81640625" bestFit="1" customWidth="1"/>
    <col min="276" max="277" width="3" bestFit="1" customWidth="1"/>
    <col min="278" max="278" width="6.453125" bestFit="1" customWidth="1"/>
    <col min="279" max="279" width="3.81640625" bestFit="1" customWidth="1"/>
    <col min="280" max="281" width="3" bestFit="1" customWidth="1"/>
    <col min="282" max="282" width="6.453125" bestFit="1" customWidth="1"/>
    <col min="283" max="283" width="3.81640625" bestFit="1" customWidth="1"/>
    <col min="284" max="284" width="6.453125" bestFit="1" customWidth="1"/>
    <col min="285" max="285" width="3.81640625" bestFit="1" customWidth="1"/>
    <col min="286" max="286" width="6.453125" bestFit="1" customWidth="1"/>
    <col min="287" max="287" width="3.81640625" bestFit="1" customWidth="1"/>
    <col min="288" max="288" width="6.453125" bestFit="1" customWidth="1"/>
    <col min="289" max="289" width="3.81640625" bestFit="1" customWidth="1"/>
    <col min="290" max="290" width="6.453125" bestFit="1" customWidth="1"/>
    <col min="291" max="291" width="3.81640625" bestFit="1" customWidth="1"/>
    <col min="292" max="292" width="6.453125" bestFit="1" customWidth="1"/>
    <col min="293" max="293" width="4.81640625" bestFit="1" customWidth="1"/>
    <col min="294" max="294" width="7.453125" bestFit="1" customWidth="1"/>
    <col min="295" max="295" width="4.81640625" bestFit="1" customWidth="1"/>
    <col min="296" max="296" width="7.453125" bestFit="1" customWidth="1"/>
    <col min="297" max="297" width="4.81640625" bestFit="1" customWidth="1"/>
    <col min="298" max="298" width="7.453125" bestFit="1" customWidth="1"/>
    <col min="299" max="299" width="16.1796875" bestFit="1" customWidth="1"/>
    <col min="300" max="300" width="3" bestFit="1" customWidth="1"/>
    <col min="301" max="301" width="6.453125" bestFit="1" customWidth="1"/>
    <col min="302" max="302" width="3.81640625" bestFit="1" customWidth="1"/>
    <col min="303" max="304" width="3" bestFit="1" customWidth="1"/>
    <col min="305" max="305" width="6.453125" bestFit="1" customWidth="1"/>
    <col min="306" max="306" width="3.81640625" bestFit="1" customWidth="1"/>
    <col min="307" max="308" width="3" bestFit="1" customWidth="1"/>
    <col min="309" max="309" width="6.453125" bestFit="1" customWidth="1"/>
    <col min="310" max="310" width="3.81640625" bestFit="1" customWidth="1"/>
    <col min="311" max="311" width="6.453125" bestFit="1" customWidth="1"/>
    <col min="312" max="312" width="3.81640625" bestFit="1" customWidth="1"/>
    <col min="313" max="313" width="6.453125" bestFit="1" customWidth="1"/>
    <col min="314" max="314" width="3.81640625" bestFit="1" customWidth="1"/>
    <col min="315" max="315" width="6.453125" bestFit="1" customWidth="1"/>
    <col min="316" max="316" width="3.81640625" bestFit="1" customWidth="1"/>
    <col min="317" max="317" width="6.453125" bestFit="1" customWidth="1"/>
    <col min="318" max="318" width="3.81640625" bestFit="1" customWidth="1"/>
    <col min="319" max="319" width="6.453125" bestFit="1" customWidth="1"/>
    <col min="320" max="320" width="4.81640625" bestFit="1" customWidth="1"/>
    <col min="321" max="321" width="7.453125" bestFit="1" customWidth="1"/>
    <col min="322" max="322" width="4.81640625" bestFit="1" customWidth="1"/>
    <col min="323" max="323" width="7.453125" bestFit="1" customWidth="1"/>
    <col min="324" max="324" width="4.81640625" bestFit="1" customWidth="1"/>
    <col min="325" max="325" width="7.453125" bestFit="1" customWidth="1"/>
    <col min="326" max="326" width="17.453125" bestFit="1" customWidth="1"/>
    <col min="327" max="327" width="15.7265625" bestFit="1" customWidth="1"/>
    <col min="328" max="329" width="16.7265625" bestFit="1" customWidth="1"/>
    <col min="330" max="330" width="16.453125" bestFit="1" customWidth="1"/>
    <col min="331" max="331" width="17.26953125" bestFit="1" customWidth="1"/>
    <col min="332" max="332" width="14.26953125" bestFit="1" customWidth="1"/>
    <col min="333" max="333" width="14.453125" bestFit="1" customWidth="1"/>
    <col min="334" max="334" width="16.7265625" bestFit="1" customWidth="1"/>
    <col min="335" max="335" width="17.7265625" bestFit="1" customWidth="1"/>
    <col min="336" max="336" width="19.453125" bestFit="1" customWidth="1"/>
    <col min="337" max="337" width="20.54296875" bestFit="1" customWidth="1"/>
  </cols>
  <sheetData>
    <row r="3" spans="1:2" x14ac:dyDescent="0.25">
      <c r="A3" s="13" t="s">
        <v>10</v>
      </c>
      <c r="B3" s="10" t="s">
        <v>15</v>
      </c>
    </row>
    <row r="4" spans="1:2" x14ac:dyDescent="0.25">
      <c r="A4" s="13" t="s">
        <v>11</v>
      </c>
      <c r="B4" s="10" t="s">
        <v>15</v>
      </c>
    </row>
    <row r="6" spans="1:2" x14ac:dyDescent="0.25">
      <c r="A6" s="13" t="s">
        <v>19</v>
      </c>
    </row>
    <row r="7" spans="1:2" x14ac:dyDescent="0.25">
      <c r="A7" s="11" t="s">
        <v>42</v>
      </c>
      <c r="B7" s="14">
        <v>52</v>
      </c>
    </row>
    <row r="8" spans="1:2" x14ac:dyDescent="0.25">
      <c r="A8" s="11" t="s">
        <v>43</v>
      </c>
      <c r="B8" s="14">
        <v>228</v>
      </c>
    </row>
    <row r="9" spans="1:2" x14ac:dyDescent="0.25">
      <c r="A9" s="11" t="s">
        <v>39</v>
      </c>
      <c r="B9" s="14">
        <v>0</v>
      </c>
    </row>
    <row r="10" spans="1:2" x14ac:dyDescent="0.25">
      <c r="A10" s="11" t="s">
        <v>38</v>
      </c>
      <c r="B10" s="14">
        <v>0</v>
      </c>
    </row>
    <row r="11" spans="1:2" x14ac:dyDescent="0.25">
      <c r="A11" s="11" t="s">
        <v>37</v>
      </c>
      <c r="B11" s="14">
        <v>30</v>
      </c>
    </row>
    <row r="12" spans="1:2" x14ac:dyDescent="0.25">
      <c r="A12" s="11" t="s">
        <v>36</v>
      </c>
      <c r="B12" s="14">
        <v>124</v>
      </c>
    </row>
    <row r="13" spans="1:2" x14ac:dyDescent="0.25">
      <c r="A13" s="11" t="s">
        <v>35</v>
      </c>
      <c r="B13" s="14">
        <v>119</v>
      </c>
    </row>
    <row r="14" spans="1:2" x14ac:dyDescent="0.25">
      <c r="A14" s="11" t="s">
        <v>34</v>
      </c>
      <c r="B14" s="14">
        <v>148</v>
      </c>
    </row>
    <row r="15" spans="1:2" x14ac:dyDescent="0.25">
      <c r="A15" s="11" t="s">
        <v>40</v>
      </c>
      <c r="B15" s="14">
        <v>120</v>
      </c>
    </row>
    <row r="16" spans="1:2" x14ac:dyDescent="0.25">
      <c r="A16" s="11" t="s">
        <v>41</v>
      </c>
      <c r="B16" s="14">
        <v>597</v>
      </c>
    </row>
  </sheetData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9"/>
  <sheetViews>
    <sheetView workbookViewId="0">
      <selection activeCell="C16" sqref="C16"/>
    </sheetView>
  </sheetViews>
  <sheetFormatPr defaultRowHeight="15" x14ac:dyDescent="0.25"/>
  <cols>
    <col min="1" max="1" width="12.54296875" customWidth="1"/>
    <col min="2" max="2" width="11.90625" customWidth="1"/>
    <col min="3" max="3" width="13.36328125" bestFit="1" customWidth="1"/>
    <col min="4" max="4" width="10.08984375" bestFit="1" customWidth="1"/>
    <col min="5" max="5" width="9.90625" bestFit="1" customWidth="1"/>
    <col min="6" max="7" width="12.7265625" bestFit="1" customWidth="1"/>
    <col min="8" max="8" width="12.6328125" bestFit="1" customWidth="1"/>
    <col min="9" max="9" width="13.36328125" bestFit="1" customWidth="1"/>
    <col min="10" max="10" width="10.1796875" bestFit="1" customWidth="1"/>
    <col min="11" max="11" width="10.453125" bestFit="1" customWidth="1"/>
    <col min="12" max="12" width="2.81640625" customWidth="1"/>
    <col min="13" max="13" width="11.08984375" bestFit="1" customWidth="1"/>
  </cols>
  <sheetData>
    <row r="3" spans="1:11" x14ac:dyDescent="0.25">
      <c r="A3" s="13" t="s">
        <v>11</v>
      </c>
      <c r="B3" s="10" t="s">
        <v>15</v>
      </c>
    </row>
    <row r="5" spans="1:11" x14ac:dyDescent="0.25">
      <c r="A5" s="13" t="s">
        <v>18</v>
      </c>
      <c r="B5" s="10" t="s">
        <v>43</v>
      </c>
      <c r="C5" s="10" t="s">
        <v>42</v>
      </c>
      <c r="D5" s="10" t="s">
        <v>41</v>
      </c>
      <c r="E5" s="10" t="s">
        <v>40</v>
      </c>
      <c r="F5" s="10" t="s">
        <v>39</v>
      </c>
      <c r="G5" s="10" t="s">
        <v>38</v>
      </c>
      <c r="H5" s="10" t="s">
        <v>37</v>
      </c>
      <c r="I5" s="10" t="s">
        <v>36</v>
      </c>
      <c r="J5" s="10" t="s">
        <v>35</v>
      </c>
      <c r="K5" s="10" t="s">
        <v>34</v>
      </c>
    </row>
    <row r="6" spans="1:11" x14ac:dyDescent="0.25">
      <c r="A6" s="11" t="s">
        <v>81</v>
      </c>
      <c r="B6" s="14">
        <v>41</v>
      </c>
      <c r="C6" s="14">
        <v>0</v>
      </c>
      <c r="D6" s="14">
        <v>104</v>
      </c>
      <c r="E6" s="14">
        <v>50</v>
      </c>
      <c r="F6" s="14">
        <v>0</v>
      </c>
      <c r="G6" s="14">
        <v>0</v>
      </c>
      <c r="H6" s="14">
        <v>20</v>
      </c>
      <c r="I6" s="14">
        <v>8</v>
      </c>
      <c r="J6" s="14">
        <v>12</v>
      </c>
      <c r="K6" s="14">
        <v>37</v>
      </c>
    </row>
    <row r="7" spans="1:11" x14ac:dyDescent="0.25">
      <c r="A7" s="11" t="s">
        <v>80</v>
      </c>
      <c r="B7" s="14">
        <v>90</v>
      </c>
      <c r="C7" s="14">
        <v>9</v>
      </c>
      <c r="D7" s="14">
        <v>222</v>
      </c>
      <c r="E7" s="14">
        <v>70</v>
      </c>
      <c r="F7" s="14">
        <v>0</v>
      </c>
      <c r="G7" s="14">
        <v>0</v>
      </c>
      <c r="H7" s="14">
        <v>3</v>
      </c>
      <c r="I7" s="14">
        <v>26</v>
      </c>
      <c r="J7" s="14">
        <v>38</v>
      </c>
      <c r="K7" s="14">
        <v>102</v>
      </c>
    </row>
    <row r="8" spans="1:11" x14ac:dyDescent="0.25">
      <c r="A8" s="11" t="s">
        <v>53</v>
      </c>
      <c r="B8" s="14">
        <v>97</v>
      </c>
      <c r="C8" s="14">
        <v>43</v>
      </c>
      <c r="D8" s="14">
        <v>271</v>
      </c>
      <c r="E8" s="14">
        <v>0</v>
      </c>
      <c r="F8" s="14">
        <v>0</v>
      </c>
      <c r="G8" s="14">
        <v>0</v>
      </c>
      <c r="H8" s="14">
        <v>7</v>
      </c>
      <c r="I8" s="14">
        <v>90</v>
      </c>
      <c r="J8" s="14">
        <v>69</v>
      </c>
      <c r="K8" s="14">
        <v>9</v>
      </c>
    </row>
    <row r="9" spans="1:11" x14ac:dyDescent="0.25">
      <c r="A9" s="11" t="s">
        <v>17</v>
      </c>
      <c r="B9" s="14">
        <v>228</v>
      </c>
      <c r="C9" s="14">
        <v>52</v>
      </c>
      <c r="D9" s="14">
        <v>597</v>
      </c>
      <c r="E9" s="14">
        <v>120</v>
      </c>
      <c r="F9" s="14">
        <v>0</v>
      </c>
      <c r="G9" s="14">
        <v>0</v>
      </c>
      <c r="H9" s="14">
        <v>30</v>
      </c>
      <c r="I9" s="14">
        <v>124</v>
      </c>
      <c r="J9" s="14">
        <v>119</v>
      </c>
      <c r="K9" s="14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8"/>
  <sheetViews>
    <sheetView topLeftCell="A4" workbookViewId="0">
      <selection activeCell="A13" activeCellId="2" sqref="A6 A9 A13"/>
    </sheetView>
  </sheetViews>
  <sheetFormatPr defaultRowHeight="15" x14ac:dyDescent="0.25"/>
  <cols>
    <col min="1" max="1" width="12.54296875" style="10" customWidth="1"/>
    <col min="2" max="2" width="11.90625" style="10" customWidth="1"/>
    <col min="3" max="3" width="13.36328125" style="10" bestFit="1" customWidth="1"/>
    <col min="4" max="4" width="10.08984375" style="10" bestFit="1" customWidth="1"/>
    <col min="5" max="5" width="9.90625" style="10" bestFit="1" customWidth="1"/>
    <col min="6" max="7" width="12.7265625" style="10" bestFit="1" customWidth="1"/>
    <col min="8" max="8" width="12.6328125" style="10" bestFit="1" customWidth="1"/>
    <col min="9" max="9" width="13.36328125" style="10" bestFit="1" customWidth="1"/>
    <col min="10" max="10" width="10.1796875" style="10" bestFit="1" customWidth="1"/>
    <col min="11" max="11" width="10.453125" style="10" bestFit="1" customWidth="1"/>
    <col min="12" max="12" width="2.81640625" style="10" customWidth="1"/>
    <col min="13" max="13" width="11.08984375" style="10" bestFit="1" customWidth="1"/>
    <col min="14" max="16384" width="8.7265625" style="10"/>
  </cols>
  <sheetData>
    <row r="3" spans="1:11" x14ac:dyDescent="0.25">
      <c r="A3" s="13" t="s">
        <v>11</v>
      </c>
      <c r="B3" s="10" t="s">
        <v>15</v>
      </c>
    </row>
    <row r="5" spans="1:11" x14ac:dyDescent="0.25">
      <c r="A5" s="13" t="s">
        <v>18</v>
      </c>
      <c r="B5" s="10" t="s">
        <v>43</v>
      </c>
      <c r="C5" s="10" t="s">
        <v>42</v>
      </c>
      <c r="D5" s="10" t="s">
        <v>41</v>
      </c>
      <c r="E5" s="10" t="s">
        <v>40</v>
      </c>
      <c r="F5" s="10" t="s">
        <v>39</v>
      </c>
      <c r="G5" s="10" t="s">
        <v>38</v>
      </c>
      <c r="H5" s="10" t="s">
        <v>37</v>
      </c>
      <c r="I5" s="10" t="s">
        <v>36</v>
      </c>
      <c r="J5" s="10" t="s">
        <v>35</v>
      </c>
      <c r="K5" s="10" t="s">
        <v>34</v>
      </c>
    </row>
    <row r="6" spans="1:11" x14ac:dyDescent="0.25">
      <c r="A6" s="11" t="s">
        <v>81</v>
      </c>
      <c r="B6" s="14">
        <v>41</v>
      </c>
      <c r="C6" s="14">
        <v>0</v>
      </c>
      <c r="D6" s="14">
        <v>104</v>
      </c>
      <c r="E6" s="14">
        <v>50</v>
      </c>
      <c r="F6" s="14">
        <v>0</v>
      </c>
      <c r="G6" s="14">
        <v>0</v>
      </c>
      <c r="H6" s="14">
        <v>20</v>
      </c>
      <c r="I6" s="14">
        <v>8</v>
      </c>
      <c r="J6" s="14">
        <v>12</v>
      </c>
      <c r="K6" s="14">
        <v>37</v>
      </c>
    </row>
    <row r="7" spans="1:11" x14ac:dyDescent="0.25">
      <c r="A7" s="17">
        <v>7</v>
      </c>
      <c r="B7" s="14">
        <v>29</v>
      </c>
      <c r="C7" s="14">
        <v>0</v>
      </c>
      <c r="D7" s="14">
        <v>71</v>
      </c>
      <c r="E7" s="14">
        <v>22</v>
      </c>
      <c r="F7" s="14">
        <v>0</v>
      </c>
      <c r="G7" s="14">
        <v>0</v>
      </c>
      <c r="H7" s="14">
        <v>10</v>
      </c>
      <c r="I7" s="14">
        <v>8</v>
      </c>
      <c r="J7" s="14">
        <v>12</v>
      </c>
      <c r="K7" s="14">
        <v>23</v>
      </c>
    </row>
    <row r="8" spans="1:11" x14ac:dyDescent="0.25">
      <c r="A8" s="17">
        <v>8</v>
      </c>
      <c r="B8" s="14">
        <v>12</v>
      </c>
      <c r="C8" s="14">
        <v>0</v>
      </c>
      <c r="D8" s="14">
        <v>33</v>
      </c>
      <c r="E8" s="14">
        <v>28</v>
      </c>
      <c r="F8" s="14">
        <v>0</v>
      </c>
      <c r="G8" s="14">
        <v>0</v>
      </c>
      <c r="H8" s="14">
        <v>10</v>
      </c>
      <c r="I8" s="14">
        <v>0</v>
      </c>
      <c r="J8" s="14">
        <v>0</v>
      </c>
      <c r="K8" s="14">
        <v>14</v>
      </c>
    </row>
    <row r="9" spans="1:11" x14ac:dyDescent="0.25">
      <c r="A9" s="11" t="s">
        <v>80</v>
      </c>
      <c r="B9" s="14">
        <v>90</v>
      </c>
      <c r="C9" s="14">
        <v>9</v>
      </c>
      <c r="D9" s="14">
        <v>222</v>
      </c>
      <c r="E9" s="14">
        <v>70</v>
      </c>
      <c r="F9" s="14">
        <v>0</v>
      </c>
      <c r="G9" s="14">
        <v>0</v>
      </c>
      <c r="H9" s="14">
        <v>3</v>
      </c>
      <c r="I9" s="14">
        <v>26</v>
      </c>
      <c r="J9" s="14">
        <v>38</v>
      </c>
      <c r="K9" s="14">
        <v>102</v>
      </c>
    </row>
    <row r="10" spans="1:11" x14ac:dyDescent="0.25">
      <c r="A10" s="17">
        <v>4</v>
      </c>
      <c r="B10" s="14">
        <v>67</v>
      </c>
      <c r="C10" s="14">
        <v>0</v>
      </c>
      <c r="D10" s="14">
        <v>161</v>
      </c>
      <c r="E10" s="14">
        <v>38</v>
      </c>
      <c r="F10" s="14">
        <v>0</v>
      </c>
      <c r="G10" s="14">
        <v>0</v>
      </c>
      <c r="H10" s="14">
        <v>0</v>
      </c>
      <c r="I10" s="14">
        <v>8</v>
      </c>
      <c r="J10" s="14">
        <v>15</v>
      </c>
      <c r="K10" s="14">
        <v>70</v>
      </c>
    </row>
    <row r="11" spans="1:11" x14ac:dyDescent="0.25">
      <c r="A11" s="17">
        <v>5</v>
      </c>
      <c r="B11" s="14">
        <v>9</v>
      </c>
      <c r="C11" s="14">
        <v>9</v>
      </c>
      <c r="D11" s="14">
        <v>34</v>
      </c>
      <c r="E11" s="14">
        <v>0</v>
      </c>
      <c r="F11" s="14">
        <v>0</v>
      </c>
      <c r="G11" s="14">
        <v>0</v>
      </c>
      <c r="H11" s="14">
        <v>3</v>
      </c>
      <c r="I11" s="14">
        <v>13</v>
      </c>
      <c r="J11" s="14">
        <v>5</v>
      </c>
      <c r="K11" s="14">
        <v>32</v>
      </c>
    </row>
    <row r="12" spans="1:11" x14ac:dyDescent="0.25">
      <c r="A12" s="17">
        <v>10</v>
      </c>
      <c r="B12" s="14">
        <v>14</v>
      </c>
      <c r="C12" s="14">
        <v>0</v>
      </c>
      <c r="D12" s="14">
        <v>27</v>
      </c>
      <c r="E12" s="14">
        <v>32</v>
      </c>
      <c r="F12" s="14">
        <v>0</v>
      </c>
      <c r="G12" s="14">
        <v>0</v>
      </c>
      <c r="H12" s="14">
        <v>0</v>
      </c>
      <c r="I12" s="14">
        <v>5</v>
      </c>
      <c r="J12" s="14">
        <v>18</v>
      </c>
      <c r="K12" s="14">
        <v>0</v>
      </c>
    </row>
    <row r="13" spans="1:11" x14ac:dyDescent="0.25">
      <c r="A13" s="11" t="s">
        <v>53</v>
      </c>
      <c r="B13" s="14">
        <v>97</v>
      </c>
      <c r="C13" s="14">
        <v>43</v>
      </c>
      <c r="D13" s="14">
        <v>271</v>
      </c>
      <c r="E13" s="14">
        <v>0</v>
      </c>
      <c r="F13" s="14">
        <v>0</v>
      </c>
      <c r="G13" s="14">
        <v>0</v>
      </c>
      <c r="H13" s="14">
        <v>7</v>
      </c>
      <c r="I13" s="14">
        <v>90</v>
      </c>
      <c r="J13" s="14">
        <v>69</v>
      </c>
      <c r="K13" s="14">
        <v>9</v>
      </c>
    </row>
    <row r="14" spans="1:11" x14ac:dyDescent="0.25">
      <c r="A14" s="17">
        <v>3</v>
      </c>
      <c r="B14" s="14">
        <v>7</v>
      </c>
      <c r="C14" s="14">
        <v>0</v>
      </c>
      <c r="D14" s="14">
        <v>2</v>
      </c>
      <c r="E14" s="14">
        <v>0</v>
      </c>
      <c r="F14" s="14">
        <v>0</v>
      </c>
      <c r="G14" s="14">
        <v>0</v>
      </c>
      <c r="H14" s="14">
        <v>0</v>
      </c>
      <c r="I14" s="14">
        <v>1</v>
      </c>
      <c r="J14" s="14">
        <v>2</v>
      </c>
      <c r="K14" s="14">
        <v>1</v>
      </c>
    </row>
    <row r="15" spans="1:11" x14ac:dyDescent="0.25">
      <c r="A15" s="17">
        <v>4</v>
      </c>
      <c r="B15" s="14">
        <v>6</v>
      </c>
      <c r="C15" s="14">
        <v>9</v>
      </c>
      <c r="D15" s="14">
        <v>45</v>
      </c>
      <c r="E15" s="14">
        <v>0</v>
      </c>
      <c r="F15" s="14">
        <v>0</v>
      </c>
      <c r="G15" s="14">
        <v>0</v>
      </c>
      <c r="H15" s="14">
        <v>3</v>
      </c>
      <c r="I15" s="14">
        <v>21</v>
      </c>
      <c r="J15" s="14">
        <v>17</v>
      </c>
      <c r="K15" s="14">
        <v>5</v>
      </c>
    </row>
    <row r="16" spans="1:11" x14ac:dyDescent="0.25">
      <c r="A16" s="17">
        <v>5</v>
      </c>
      <c r="B16" s="14">
        <v>2</v>
      </c>
      <c r="C16" s="14">
        <v>17</v>
      </c>
      <c r="D16" s="14">
        <v>10</v>
      </c>
      <c r="E16" s="14">
        <v>0</v>
      </c>
      <c r="F16" s="14">
        <v>0</v>
      </c>
      <c r="G16" s="14">
        <v>0</v>
      </c>
      <c r="H16" s="14">
        <v>2</v>
      </c>
      <c r="I16" s="14">
        <v>26</v>
      </c>
      <c r="J16" s="14">
        <v>12</v>
      </c>
      <c r="K16" s="14">
        <v>0</v>
      </c>
    </row>
    <row r="17" spans="1:11" x14ac:dyDescent="0.25">
      <c r="A17" s="17">
        <v>12</v>
      </c>
      <c r="B17" s="14">
        <v>82</v>
      </c>
      <c r="C17" s="14">
        <v>17</v>
      </c>
      <c r="D17" s="14">
        <v>214</v>
      </c>
      <c r="E17" s="14">
        <v>0</v>
      </c>
      <c r="F17" s="14">
        <v>0</v>
      </c>
      <c r="G17" s="14">
        <v>0</v>
      </c>
      <c r="H17" s="14">
        <v>2</v>
      </c>
      <c r="I17" s="14">
        <v>42</v>
      </c>
      <c r="J17" s="14">
        <v>38</v>
      </c>
      <c r="K17" s="14">
        <v>3</v>
      </c>
    </row>
    <row r="18" spans="1:11" x14ac:dyDescent="0.25">
      <c r="A18" s="11" t="s">
        <v>17</v>
      </c>
      <c r="B18" s="14">
        <v>228</v>
      </c>
      <c r="C18" s="14">
        <v>52</v>
      </c>
      <c r="D18" s="14">
        <v>597</v>
      </c>
      <c r="E18" s="14">
        <v>120</v>
      </c>
      <c r="F18" s="14">
        <v>0</v>
      </c>
      <c r="G18" s="14">
        <v>0</v>
      </c>
      <c r="H18" s="14">
        <v>30</v>
      </c>
      <c r="I18" s="14">
        <v>124</v>
      </c>
      <c r="J18" s="14">
        <v>119</v>
      </c>
      <c r="K18" s="14">
        <v>148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41"/>
  <sheetViews>
    <sheetView topLeftCell="A7" workbookViewId="0">
      <selection activeCell="H35" sqref="H35"/>
    </sheetView>
  </sheetViews>
  <sheetFormatPr defaultRowHeight="15" x14ac:dyDescent="0.25"/>
  <cols>
    <col min="1" max="1" width="18.36328125" bestFit="1" customWidth="1"/>
    <col min="2" max="2" width="8" bestFit="1" customWidth="1"/>
    <col min="3" max="3" width="13.36328125" customWidth="1"/>
    <col min="4" max="4" width="10.08984375" customWidth="1"/>
    <col min="5" max="5" width="9.90625" bestFit="1" customWidth="1"/>
    <col min="6" max="7" width="12.7265625" bestFit="1" customWidth="1"/>
    <col min="8" max="8" width="12.6328125" bestFit="1" customWidth="1"/>
    <col min="9" max="9" width="13.36328125" bestFit="1" customWidth="1"/>
    <col min="10" max="10" width="10.1796875" bestFit="1" customWidth="1"/>
    <col min="11" max="11" width="10.453125" bestFit="1" customWidth="1"/>
  </cols>
  <sheetData>
    <row r="6" spans="1:2" x14ac:dyDescent="0.25">
      <c r="A6" s="13" t="s">
        <v>18</v>
      </c>
    </row>
    <row r="7" spans="1:2" x14ac:dyDescent="0.25">
      <c r="A7" s="11" t="s">
        <v>54</v>
      </c>
      <c r="B7" s="14"/>
    </row>
    <row r="8" spans="1:2" x14ac:dyDescent="0.25">
      <c r="A8" s="17" t="s">
        <v>97</v>
      </c>
      <c r="B8" s="14">
        <v>122</v>
      </c>
    </row>
    <row r="9" spans="1:2" x14ac:dyDescent="0.25">
      <c r="A9" s="17" t="s">
        <v>43</v>
      </c>
      <c r="B9" s="18">
        <v>0.53508771929824561</v>
      </c>
    </row>
    <row r="10" spans="1:2" x14ac:dyDescent="0.25">
      <c r="A10" s="17" t="s">
        <v>42</v>
      </c>
      <c r="B10" s="18">
        <v>0</v>
      </c>
    </row>
    <row r="11" spans="1:2" x14ac:dyDescent="0.25">
      <c r="A11" s="17" t="s">
        <v>41</v>
      </c>
      <c r="B11" s="14">
        <v>296</v>
      </c>
    </row>
    <row r="12" spans="1:2" x14ac:dyDescent="0.25">
      <c r="A12" s="17" t="s">
        <v>40</v>
      </c>
      <c r="B12" s="14">
        <v>50</v>
      </c>
    </row>
    <row r="13" spans="1:2" x14ac:dyDescent="0.25">
      <c r="A13" s="17" t="s">
        <v>39</v>
      </c>
      <c r="B13" s="14">
        <v>0</v>
      </c>
    </row>
    <row r="14" spans="1:2" x14ac:dyDescent="0.25">
      <c r="A14" s="17" t="s">
        <v>38</v>
      </c>
      <c r="B14" s="14">
        <v>0</v>
      </c>
    </row>
    <row r="15" spans="1:2" x14ac:dyDescent="0.25">
      <c r="A15" s="17" t="s">
        <v>37</v>
      </c>
      <c r="B15" s="14">
        <v>20</v>
      </c>
    </row>
    <row r="16" spans="1:2" x14ac:dyDescent="0.25">
      <c r="A16" s="17" t="s">
        <v>36</v>
      </c>
      <c r="B16" s="14">
        <v>33</v>
      </c>
    </row>
    <row r="17" spans="1:2" x14ac:dyDescent="0.25">
      <c r="A17" s="17" t="s">
        <v>35</v>
      </c>
      <c r="B17" s="14">
        <v>49</v>
      </c>
    </row>
    <row r="18" spans="1:2" x14ac:dyDescent="0.25">
      <c r="A18" s="17" t="s">
        <v>34</v>
      </c>
      <c r="B18" s="18">
        <v>0.30405405405405406</v>
      </c>
    </row>
    <row r="19" spans="1:2" x14ac:dyDescent="0.25">
      <c r="A19" s="11" t="s">
        <v>55</v>
      </c>
      <c r="B19" s="14"/>
    </row>
    <row r="20" spans="1:2" x14ac:dyDescent="0.25">
      <c r="A20" s="17" t="s">
        <v>97</v>
      </c>
      <c r="B20" s="14">
        <v>106</v>
      </c>
    </row>
    <row r="21" spans="1:2" x14ac:dyDescent="0.25">
      <c r="A21" s="17" t="s">
        <v>43</v>
      </c>
      <c r="B21" s="18">
        <v>0.46491228070175439</v>
      </c>
    </row>
    <row r="22" spans="1:2" x14ac:dyDescent="0.25">
      <c r="A22" s="17" t="s">
        <v>42</v>
      </c>
      <c r="B22" s="18">
        <v>1</v>
      </c>
    </row>
    <row r="23" spans="1:2" x14ac:dyDescent="0.25">
      <c r="A23" s="17" t="s">
        <v>41</v>
      </c>
      <c r="B23" s="14">
        <v>301</v>
      </c>
    </row>
    <row r="24" spans="1:2" x14ac:dyDescent="0.25">
      <c r="A24" s="17" t="s">
        <v>40</v>
      </c>
      <c r="B24" s="14">
        <v>70</v>
      </c>
    </row>
    <row r="25" spans="1:2" x14ac:dyDescent="0.25">
      <c r="A25" s="17" t="s">
        <v>39</v>
      </c>
      <c r="B25" s="14">
        <v>0</v>
      </c>
    </row>
    <row r="26" spans="1:2" x14ac:dyDescent="0.25">
      <c r="A26" s="17" t="s">
        <v>38</v>
      </c>
      <c r="B26" s="14">
        <v>0</v>
      </c>
    </row>
    <row r="27" spans="1:2" x14ac:dyDescent="0.25">
      <c r="A27" s="17" t="s">
        <v>37</v>
      </c>
      <c r="B27" s="14">
        <v>10</v>
      </c>
    </row>
    <row r="28" spans="1:2" x14ac:dyDescent="0.25">
      <c r="A28" s="17" t="s">
        <v>36</v>
      </c>
      <c r="B28" s="14">
        <v>91</v>
      </c>
    </row>
    <row r="29" spans="1:2" x14ac:dyDescent="0.25">
      <c r="A29" s="17" t="s">
        <v>35</v>
      </c>
      <c r="B29" s="14">
        <v>70</v>
      </c>
    </row>
    <row r="30" spans="1:2" x14ac:dyDescent="0.25">
      <c r="A30" s="17" t="s">
        <v>34</v>
      </c>
      <c r="B30" s="18">
        <v>0.69594594594594594</v>
      </c>
    </row>
    <row r="31" spans="1:2" x14ac:dyDescent="0.25">
      <c r="A31" s="11" t="s">
        <v>98</v>
      </c>
      <c r="B31" s="14">
        <v>228</v>
      </c>
    </row>
    <row r="32" spans="1:2" x14ac:dyDescent="0.25">
      <c r="A32" s="11" t="s">
        <v>87</v>
      </c>
      <c r="B32" s="18">
        <v>1</v>
      </c>
    </row>
    <row r="33" spans="1:2" x14ac:dyDescent="0.25">
      <c r="A33" s="11" t="s">
        <v>88</v>
      </c>
      <c r="B33" s="18">
        <v>1</v>
      </c>
    </row>
    <row r="34" spans="1:2" x14ac:dyDescent="0.25">
      <c r="A34" s="11" t="s">
        <v>89</v>
      </c>
      <c r="B34" s="14">
        <v>597</v>
      </c>
    </row>
    <row r="35" spans="1:2" x14ac:dyDescent="0.25">
      <c r="A35" s="11" t="s">
        <v>90</v>
      </c>
      <c r="B35" s="14">
        <v>120</v>
      </c>
    </row>
    <row r="36" spans="1:2" x14ac:dyDescent="0.25">
      <c r="A36" s="11" t="s">
        <v>91</v>
      </c>
      <c r="B36" s="14">
        <v>0</v>
      </c>
    </row>
    <row r="37" spans="1:2" x14ac:dyDescent="0.25">
      <c r="A37" s="11" t="s">
        <v>92</v>
      </c>
      <c r="B37" s="14">
        <v>0</v>
      </c>
    </row>
    <row r="38" spans="1:2" x14ac:dyDescent="0.25">
      <c r="A38" s="11" t="s">
        <v>93</v>
      </c>
      <c r="B38" s="14">
        <v>30</v>
      </c>
    </row>
    <row r="39" spans="1:2" x14ac:dyDescent="0.25">
      <c r="A39" s="11" t="s">
        <v>94</v>
      </c>
      <c r="B39" s="14">
        <v>124</v>
      </c>
    </row>
    <row r="40" spans="1:2" x14ac:dyDescent="0.25">
      <c r="A40" s="11" t="s">
        <v>95</v>
      </c>
      <c r="B40" s="14">
        <v>119</v>
      </c>
    </row>
    <row r="41" spans="1:2" x14ac:dyDescent="0.25">
      <c r="A41" s="11" t="s">
        <v>96</v>
      </c>
      <c r="B41" s="18">
        <v>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B21" sqref="B21"/>
    </sheetView>
  </sheetViews>
  <sheetFormatPr defaultColWidth="8.7265625" defaultRowHeight="15" x14ac:dyDescent="0.25"/>
  <cols>
    <col min="1" max="1" width="15" style="10" bestFit="1" customWidth="1"/>
    <col min="2" max="2" width="15.08984375" style="10" customWidth="1"/>
    <col min="3" max="3" width="14.26953125" style="10" customWidth="1"/>
    <col min="4" max="4" width="10.26953125" style="10" customWidth="1"/>
    <col min="5" max="5" width="11" style="10" bestFit="1" customWidth="1"/>
    <col min="6" max="6" width="11.36328125" style="10" bestFit="1" customWidth="1"/>
    <col min="7" max="7" width="9.81640625" style="10" customWidth="1"/>
    <col min="8" max="8" width="11.08984375" style="10" customWidth="1"/>
    <col min="9" max="9" width="11.08984375" style="10" bestFit="1" customWidth="1"/>
    <col min="10" max="20" width="12.81640625" style="10" bestFit="1" customWidth="1"/>
    <col min="21" max="21" width="14" style="10" bestFit="1" customWidth="1"/>
    <col min="22" max="22" width="13.7265625" style="10" bestFit="1" customWidth="1"/>
    <col min="23" max="23" width="12.54296875" style="10" bestFit="1" customWidth="1"/>
    <col min="24" max="25" width="15" style="10" bestFit="1" customWidth="1"/>
    <col min="26" max="26" width="12" style="10" bestFit="1" customWidth="1"/>
    <col min="27" max="27" width="11.81640625" style="10" bestFit="1" customWidth="1"/>
    <col min="28" max="28" width="15.453125" style="10" bestFit="1" customWidth="1"/>
    <col min="29" max="29" width="14.26953125" style="10" bestFit="1" customWidth="1"/>
    <col min="30" max="30" width="14.1796875" style="10" bestFit="1" customWidth="1"/>
    <col min="31" max="32" width="11.7265625" style="10" bestFit="1" customWidth="1"/>
    <col min="33" max="33" width="13" style="10" bestFit="1" customWidth="1"/>
    <col min="34" max="34" width="13.81640625" style="10" bestFit="1" customWidth="1"/>
    <col min="35" max="35" width="16.26953125" style="10" bestFit="1" customWidth="1"/>
    <col min="36" max="36" width="17.1796875" style="10" bestFit="1" customWidth="1"/>
    <col min="37" max="37" width="15" style="10" bestFit="1" customWidth="1"/>
    <col min="38" max="38" width="15.81640625" style="10" bestFit="1" customWidth="1"/>
    <col min="39" max="16384" width="8.7265625" style="10"/>
  </cols>
  <sheetData>
    <row r="1" spans="1:8" x14ac:dyDescent="0.25">
      <c r="A1" s="13" t="s">
        <v>11</v>
      </c>
      <c r="B1" s="10" t="s">
        <v>15</v>
      </c>
    </row>
    <row r="2" spans="1:8" x14ac:dyDescent="0.25">
      <c r="A2" s="13" t="s">
        <v>57</v>
      </c>
      <c r="B2" s="10" t="s">
        <v>86</v>
      </c>
    </row>
    <row r="4" spans="1:8" x14ac:dyDescent="0.25">
      <c r="A4" s="13" t="s">
        <v>19</v>
      </c>
      <c r="B4"/>
      <c r="C4"/>
      <c r="D4"/>
      <c r="E4"/>
      <c r="F4"/>
      <c r="G4"/>
      <c r="H4"/>
    </row>
    <row r="5" spans="1:8" x14ac:dyDescent="0.25">
      <c r="A5" s="11" t="s">
        <v>22</v>
      </c>
      <c r="B5" s="14">
        <v>102</v>
      </c>
      <c r="C5"/>
      <c r="D5"/>
      <c r="E5"/>
      <c r="F5"/>
      <c r="G5"/>
      <c r="H5"/>
    </row>
    <row r="6" spans="1:8" x14ac:dyDescent="0.25">
      <c r="A6" s="11" t="s">
        <v>20</v>
      </c>
      <c r="B6" s="14">
        <v>0</v>
      </c>
      <c r="C6"/>
      <c r="D6"/>
      <c r="E6"/>
      <c r="F6"/>
      <c r="G6"/>
      <c r="H6"/>
    </row>
    <row r="7" spans="1:8" x14ac:dyDescent="0.25">
      <c r="A7" s="11" t="s">
        <v>27</v>
      </c>
      <c r="B7" s="14">
        <v>15</v>
      </c>
      <c r="C7"/>
      <c r="D7"/>
      <c r="E7"/>
      <c r="F7"/>
      <c r="G7"/>
      <c r="H7"/>
    </row>
    <row r="8" spans="1:8" x14ac:dyDescent="0.25">
      <c r="A8" s="11" t="s">
        <v>28</v>
      </c>
      <c r="B8" s="14">
        <v>0</v>
      </c>
      <c r="C8"/>
      <c r="D8"/>
      <c r="E8"/>
      <c r="F8"/>
      <c r="G8"/>
      <c r="H8"/>
    </row>
    <row r="9" spans="1:8" x14ac:dyDescent="0.25">
      <c r="A9" s="11" t="s">
        <v>29</v>
      </c>
      <c r="B9" s="14">
        <v>53</v>
      </c>
      <c r="C9"/>
      <c r="D9"/>
      <c r="E9"/>
      <c r="F9"/>
      <c r="G9"/>
      <c r="H9"/>
    </row>
    <row r="10" spans="1:8" x14ac:dyDescent="0.25">
      <c r="A10" s="11" t="s">
        <v>23</v>
      </c>
      <c r="B10" s="14">
        <v>265</v>
      </c>
      <c r="C10"/>
      <c r="D10"/>
      <c r="E10"/>
      <c r="F10"/>
      <c r="G10"/>
      <c r="H10"/>
    </row>
    <row r="11" spans="1:8" x14ac:dyDescent="0.25">
      <c r="A11" s="11" t="s">
        <v>25</v>
      </c>
      <c r="B11" s="14">
        <v>60</v>
      </c>
      <c r="C11"/>
      <c r="D11"/>
      <c r="E11"/>
      <c r="F11"/>
      <c r="G11"/>
      <c r="H11"/>
    </row>
    <row r="12" spans="1:8" x14ac:dyDescent="0.25">
      <c r="A12" s="11" t="s">
        <v>24</v>
      </c>
      <c r="B12" s="14">
        <v>26</v>
      </c>
      <c r="C12"/>
      <c r="D12"/>
      <c r="E12"/>
      <c r="F12"/>
      <c r="G12"/>
      <c r="H12"/>
    </row>
    <row r="13" spans="1:8" x14ac:dyDescent="0.25">
      <c r="A13" s="11" t="s">
        <v>26</v>
      </c>
      <c r="B13" s="14">
        <v>55</v>
      </c>
      <c r="C13"/>
      <c r="D13"/>
      <c r="E13"/>
      <c r="F13"/>
      <c r="G13"/>
      <c r="H13"/>
    </row>
    <row r="14" spans="1:8" x14ac:dyDescent="0.25">
      <c r="A14" s="11" t="s">
        <v>21</v>
      </c>
      <c r="B14" s="14">
        <v>72</v>
      </c>
      <c r="C14"/>
      <c r="D14"/>
      <c r="E14"/>
      <c r="F14"/>
      <c r="G14"/>
      <c r="H14"/>
    </row>
    <row r="15" spans="1:8" x14ac:dyDescent="0.25">
      <c r="A15"/>
      <c r="B15"/>
      <c r="C15"/>
      <c r="D15"/>
      <c r="E15"/>
      <c r="F15"/>
      <c r="G15"/>
      <c r="H15"/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9</vt:i4>
      </vt:variant>
      <vt:variant>
        <vt:lpstr>Charts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Transect Data</vt:lpstr>
      <vt:lpstr>Biodiversity Calculations</vt:lpstr>
      <vt:lpstr>PT by Location</vt:lpstr>
      <vt:lpstr>PT by Plant</vt:lpstr>
      <vt:lpstr>PT Pie Chart </vt:lpstr>
      <vt:lpstr>PT Plant by bottom type</vt:lpstr>
      <vt:lpstr>PT Plant by depth</vt:lpstr>
      <vt:lpstr>Inflow Growth</vt:lpstr>
      <vt:lpstr>PT by Plant (2)</vt:lpstr>
      <vt:lpstr>Chart by location</vt:lpstr>
      <vt:lpstr>Chart by Plant</vt:lpstr>
      <vt:lpstr>Graph Plant by depth</vt:lpstr>
      <vt:lpstr>Plants by Bottom Type</vt:lpstr>
      <vt:lpstr>Chart of Inflow Cgrowth</vt:lpstr>
      <vt:lpstr>TD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jerrytprincipe@gmail.com</dc:creator>
  <cp:lastModifiedBy>Bobbi</cp:lastModifiedBy>
  <dcterms:created xsi:type="dcterms:W3CDTF">2020-07-17T03:11:09Z</dcterms:created>
  <dcterms:modified xsi:type="dcterms:W3CDTF">2022-10-22T19:11:31Z</dcterms:modified>
</cp:coreProperties>
</file>